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3F67BB26-42D3-4C62-BC88-1940E1CED5E8}" xr6:coauthVersionLast="47" xr6:coauthVersionMax="47" xr10:uidLastSave="{00000000-0000-0000-0000-000000000000}"/>
  <bookViews>
    <workbookView xWindow="0" yWindow="0" windowWidth="14400" windowHeight="15600" activeTab="1" xr2:uid="{00000000-000D-0000-FFFF-FFFF00000000}"/>
  </bookViews>
  <sheets>
    <sheet name="Q1 2026" sheetId="15" r:id="rId1"/>
    <sheet name="Q2 2026" sheetId="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6" l="1"/>
  <c r="G146" i="16"/>
  <c r="G144" i="16"/>
  <c r="H141" i="16"/>
  <c r="G141" i="16"/>
  <c r="G140" i="16"/>
  <c r="G139" i="16"/>
  <c r="G138" i="16"/>
  <c r="G137" i="16"/>
  <c r="G136" i="16"/>
  <c r="G135" i="16"/>
  <c r="G134" i="16"/>
  <c r="I132" i="16"/>
  <c r="I143" i="16" s="1"/>
  <c r="I145" i="16" s="1"/>
  <c r="I148" i="16" s="1"/>
  <c r="H132" i="16"/>
  <c r="H143" i="16" s="1"/>
  <c r="G132" i="16"/>
  <c r="I131" i="16"/>
  <c r="H131" i="16"/>
  <c r="G131" i="16" s="1"/>
  <c r="G130" i="16"/>
  <c r="G129" i="16"/>
  <c r="G128" i="16"/>
  <c r="G127" i="16"/>
  <c r="G126" i="16"/>
  <c r="I124" i="16"/>
  <c r="H124" i="16"/>
  <c r="G124" i="16"/>
  <c r="G123" i="16"/>
  <c r="G122" i="16"/>
  <c r="G121" i="16"/>
  <c r="G120" i="16"/>
  <c r="G119" i="16"/>
  <c r="G118" i="16"/>
  <c r="G117" i="16"/>
  <c r="G114" i="16"/>
  <c r="G113" i="16"/>
  <c r="G112" i="16"/>
  <c r="G111" i="16"/>
  <c r="H109" i="16"/>
  <c r="H110" i="16" s="1"/>
  <c r="I108" i="16"/>
  <c r="G108" i="16" s="1"/>
  <c r="H108" i="16"/>
  <c r="G107" i="16"/>
  <c r="G106" i="16"/>
  <c r="G105" i="16"/>
  <c r="I104" i="16"/>
  <c r="H104" i="16"/>
  <c r="G104" i="16"/>
  <c r="G103" i="16"/>
  <c r="G102" i="16"/>
  <c r="G101" i="16"/>
  <c r="G100" i="16"/>
  <c r="I98" i="16"/>
  <c r="H98" i="16"/>
  <c r="G98" i="16"/>
  <c r="G97" i="16"/>
  <c r="G96" i="16"/>
  <c r="G95" i="16"/>
  <c r="G94" i="16"/>
  <c r="G93" i="16"/>
  <c r="G92" i="16"/>
  <c r="G91" i="16"/>
  <c r="G90" i="16"/>
  <c r="G89" i="16"/>
  <c r="G88" i="16"/>
  <c r="G78" i="16"/>
  <c r="G79" i="16"/>
  <c r="I78" i="16"/>
  <c r="I84" i="16"/>
  <c r="H84" i="16"/>
  <c r="G84" i="16"/>
  <c r="G83" i="16"/>
  <c r="G82" i="16"/>
  <c r="G81" i="16"/>
  <c r="G80" i="16"/>
  <c r="G77" i="16"/>
  <c r="G76" i="16"/>
  <c r="G75" i="16"/>
  <c r="I74" i="16"/>
  <c r="G74" i="16"/>
  <c r="G72" i="16"/>
  <c r="G71" i="16"/>
  <c r="G70" i="16"/>
  <c r="G69" i="16"/>
  <c r="G68" i="16"/>
  <c r="G67" i="16"/>
  <c r="G66" i="16"/>
  <c r="G65" i="16"/>
  <c r="I64" i="16"/>
  <c r="H64" i="16"/>
  <c r="G64" i="16"/>
  <c r="G63" i="16"/>
  <c r="G62" i="16"/>
  <c r="G59" i="16"/>
  <c r="G58" i="16"/>
  <c r="I57" i="16"/>
  <c r="H57" i="16"/>
  <c r="G57" i="16" s="1"/>
  <c r="F56" i="16"/>
  <c r="F55" i="16"/>
  <c r="F54" i="16"/>
  <c r="G51" i="16"/>
  <c r="G50" i="16"/>
  <c r="G49" i="16"/>
  <c r="G48" i="16"/>
  <c r="I45" i="16"/>
  <c r="H45" i="16"/>
  <c r="G45" i="16"/>
  <c r="F44" i="16"/>
  <c r="F43" i="16"/>
  <c r="G41" i="16"/>
  <c r="I40" i="16"/>
  <c r="H40" i="16"/>
  <c r="G40" i="16" s="1"/>
  <c r="F39" i="16"/>
  <c r="F38" i="16"/>
  <c r="F37" i="16"/>
  <c r="I36" i="16"/>
  <c r="H36" i="16"/>
  <c r="G36" i="16"/>
  <c r="F35" i="16"/>
  <c r="F34" i="16"/>
  <c r="F33" i="16"/>
  <c r="F32" i="16"/>
  <c r="G30" i="16"/>
  <c r="G29" i="16"/>
  <c r="G28" i="16"/>
  <c r="H145" i="16" l="1"/>
  <c r="G143" i="16"/>
  <c r="H115" i="16"/>
  <c r="I109" i="16"/>
  <c r="H148" i="16" l="1"/>
  <c r="G148" i="16" s="1"/>
  <c r="G145" i="16"/>
  <c r="G109" i="16"/>
  <c r="I110" i="16"/>
  <c r="I115" i="16" l="1"/>
  <c r="G110" i="16"/>
  <c r="G115" i="16" s="1"/>
  <c r="G147" i="15" l="1"/>
  <c r="G146" i="15"/>
  <c r="G144" i="15"/>
  <c r="H141" i="15"/>
  <c r="G141" i="15"/>
  <c r="G140" i="15"/>
  <c r="G139" i="15"/>
  <c r="G138" i="15"/>
  <c r="G137" i="15"/>
  <c r="G136" i="15"/>
  <c r="G135" i="15"/>
  <c r="G134" i="15"/>
  <c r="I131" i="15"/>
  <c r="H131" i="15"/>
  <c r="G131" i="15"/>
  <c r="G130" i="15"/>
  <c r="G129" i="15"/>
  <c r="G128" i="15"/>
  <c r="G127" i="15"/>
  <c r="G126" i="15"/>
  <c r="I124" i="15"/>
  <c r="H124" i="15"/>
  <c r="G124" i="15"/>
  <c r="G123" i="15"/>
  <c r="G122" i="15"/>
  <c r="G121" i="15"/>
  <c r="G120" i="15"/>
  <c r="G119" i="15"/>
  <c r="G118" i="15"/>
  <c r="G117" i="15"/>
  <c r="G114" i="15"/>
  <c r="G113" i="15"/>
  <c r="G112" i="15"/>
  <c r="G111" i="15"/>
  <c r="I108" i="15"/>
  <c r="I109" i="15" s="1"/>
  <c r="H108" i="15"/>
  <c r="H109" i="15" s="1"/>
  <c r="G109" i="15" s="1"/>
  <c r="G108" i="15"/>
  <c r="G107" i="15"/>
  <c r="G106" i="15"/>
  <c r="G105" i="15"/>
  <c r="I104" i="15"/>
  <c r="H104" i="15"/>
  <c r="G104" i="15"/>
  <c r="G103" i="15"/>
  <c r="G102" i="15"/>
  <c r="G101" i="15"/>
  <c r="G100" i="15"/>
  <c r="I98" i="15"/>
  <c r="I110" i="15" s="1"/>
  <c r="I115" i="15" s="1"/>
  <c r="I132" i="15" s="1"/>
  <c r="I143" i="15" s="1"/>
  <c r="I145" i="15" s="1"/>
  <c r="I148" i="15" s="1"/>
  <c r="H98" i="15"/>
  <c r="G98" i="15"/>
  <c r="G97" i="15"/>
  <c r="G96" i="15"/>
  <c r="G95" i="15"/>
  <c r="G94" i="15"/>
  <c r="G93" i="15"/>
  <c r="G92" i="15"/>
  <c r="G91" i="15"/>
  <c r="G90" i="15"/>
  <c r="G89" i="15"/>
  <c r="G88" i="15"/>
  <c r="I84" i="15"/>
  <c r="H84" i="15"/>
  <c r="G84" i="15" s="1"/>
  <c r="G83" i="15"/>
  <c r="G82" i="15"/>
  <c r="G81" i="15"/>
  <c r="G80" i="15"/>
  <c r="G79" i="15"/>
  <c r="I78" i="15"/>
  <c r="G78" i="15"/>
  <c r="G77" i="15"/>
  <c r="G76" i="15"/>
  <c r="G75" i="15"/>
  <c r="I74" i="15"/>
  <c r="G74" i="15"/>
  <c r="G72" i="15"/>
  <c r="G71" i="15"/>
  <c r="G70" i="15"/>
  <c r="G69" i="15"/>
  <c r="G68" i="15"/>
  <c r="G67" i="15"/>
  <c r="G66" i="15"/>
  <c r="G65" i="15"/>
  <c r="I64" i="15"/>
  <c r="H64" i="15"/>
  <c r="G64" i="15" s="1"/>
  <c r="G63" i="15"/>
  <c r="G62" i="15"/>
  <c r="G59" i="15"/>
  <c r="G58" i="15"/>
  <c r="I57" i="15"/>
  <c r="H57" i="15"/>
  <c r="G57" i="15" s="1"/>
  <c r="F56" i="15"/>
  <c r="F55" i="15"/>
  <c r="F54" i="15"/>
  <c r="G51" i="15"/>
  <c r="G50" i="15"/>
  <c r="G49" i="15"/>
  <c r="I45" i="15"/>
  <c r="H45" i="15"/>
  <c r="G45" i="15" s="1"/>
  <c r="F44" i="15"/>
  <c r="F43" i="15"/>
  <c r="G41" i="15"/>
  <c r="I40" i="15"/>
  <c r="H40" i="15"/>
  <c r="F39" i="15"/>
  <c r="F38" i="15"/>
  <c r="F37" i="15"/>
  <c r="I36" i="15"/>
  <c r="H36" i="15"/>
  <c r="G36" i="15" s="1"/>
  <c r="F35" i="15"/>
  <c r="F34" i="15"/>
  <c r="F33" i="15"/>
  <c r="F32" i="15"/>
  <c r="G30" i="15"/>
  <c r="G29" i="15"/>
  <c r="G28" i="15"/>
  <c r="G48" i="15"/>
  <c r="H110" i="15" l="1"/>
  <c r="G40" i="15"/>
  <c r="G110" i="15" l="1"/>
  <c r="G115" i="15" s="1"/>
  <c r="H115" i="15"/>
  <c r="H132" i="15" s="1"/>
  <c r="G132" i="15" l="1"/>
  <c r="H143" i="15"/>
  <c r="H145" i="15" l="1"/>
  <c r="G143" i="15"/>
  <c r="H148" i="15" l="1"/>
  <c r="G148" i="15" s="1"/>
  <c r="G145" i="15"/>
</calcChain>
</file>

<file path=xl/sharedStrings.xml><?xml version="1.0" encoding="utf-8"?>
<sst xmlns="http://schemas.openxmlformats.org/spreadsheetml/2006/main" count="332" uniqueCount="163">
  <si>
    <t>SQBN</t>
  </si>
  <si>
    <t>info@uzpsb.uz</t>
  </si>
  <si>
    <t>200 833 707</t>
  </si>
  <si>
    <t>00440</t>
  </si>
  <si>
    <t>www.sqb.uz</t>
  </si>
  <si>
    <t>NAME OF THE ISSUER</t>
  </si>
  <si>
    <t>Full name:</t>
  </si>
  <si>
    <t>JSCB "Uzbek Industrial and Construction Bank"</t>
  </si>
  <si>
    <t>Abbreviated name:</t>
  </si>
  <si>
    <t>JSCB "SQB"</t>
  </si>
  <si>
    <t>Stock ticker name:</t>
  </si>
  <si>
    <t>CONTACT INFORMATION</t>
  </si>
  <si>
    <t>Registered address:</t>
  </si>
  <si>
    <t>100000, Republic of Uzbekistan, Tashkent city, Yunusabad district, Shahrisabz Street, House 3</t>
  </si>
  <si>
    <t>Postal address:</t>
  </si>
  <si>
    <t>Official website:</t>
  </si>
  <si>
    <t>BANK DETAILS</t>
  </si>
  <si>
    <t>Servicing bank name:</t>
  </si>
  <si>
    <t>Settlement account:</t>
  </si>
  <si>
    <t>Bank code:</t>
  </si>
  <si>
    <t>REGISTRATION AND IDENTIFICATION NUMBERS</t>
  </si>
  <si>
    <t>Registration certificate issued by:</t>
  </si>
  <si>
    <t>Tashkent City Department of Statistics, dated 23 September 2009</t>
  </si>
  <si>
    <t>Certificate No. - 53400</t>
  </si>
  <si>
    <t>TIN (Taxpayer Identification Number):</t>
  </si>
  <si>
    <t>Statistical registration number: 09729027</t>
  </si>
  <si>
    <t>CPGS (Cost of products, goods and services:</t>
  </si>
  <si>
    <t>EUIR (Enterprise Unit Income Revenue):</t>
  </si>
  <si>
    <t>SEUIR (Self-accounting Enterprise Unit Income Revenue):</t>
  </si>
  <si>
    <t>FRI (Financial Reporting Income):</t>
  </si>
  <si>
    <t xml:space="preserve">E-mail address: </t>
  </si>
  <si>
    <t>Category</t>
  </si>
  <si>
    <t>in thousand UZS</t>
  </si>
  <si>
    <t>ASSETS</t>
  </si>
  <si>
    <t>Total:</t>
  </si>
  <si>
    <t>In local currency</t>
  </si>
  <si>
    <t>In foreign currency (UZS equivalent)</t>
  </si>
  <si>
    <t>1. Cash and other payment documents in hand</t>
  </si>
  <si>
    <t>2. Accounts with the Central Bank of the Republic of Uzbekistan</t>
  </si>
  <si>
    <t>3. Accounts with other banks</t>
  </si>
  <si>
    <t>4. Trading accounts:</t>
  </si>
  <si>
    <t xml:space="preserve">     а. Securities (gross)</t>
  </si>
  <si>
    <t xml:space="preserve">     b. Precious metals, coins, gemstones</t>
  </si>
  <si>
    <t xml:space="preserve">     c. Less: Provision for potential losses on securities</t>
  </si>
  <si>
    <t>d. Expenses on securities, discount, premium, and changes in their fair value</t>
  </si>
  <si>
    <t>c. Securities (net)</t>
  </si>
  <si>
    <t>5   a. Investments (gross)</t>
  </si>
  <si>
    <t xml:space="preserve">     b. Expenses on investments, discount, and premium</t>
  </si>
  <si>
    <t xml:space="preserve">     c. Less: Provision for possible investment losses</t>
  </si>
  <si>
    <t xml:space="preserve">     d. Investments (net)</t>
  </si>
  <si>
    <t>6. Securities purchased under REPO agreements, net</t>
  </si>
  <si>
    <t>7. Credit and leasing operations</t>
  </si>
  <si>
    <t xml:space="preserve">      а. Loan and leasing operations (gross)</t>
  </si>
  <si>
    <t xml:space="preserve">      b. Less: Provision for possible loan and lease losses</t>
  </si>
  <si>
    <t xml:space="preserve">      c. Loan and leasing operations (net)</t>
  </si>
  <si>
    <t>8.   а. Purchased bills (gross)</t>
  </si>
  <si>
    <t xml:space="preserve">      b. Less: Provision for possible losses on purchased bills (promissory notes)</t>
  </si>
  <si>
    <t xml:space="preserve">      c. Purchased bills, without documentation</t>
  </si>
  <si>
    <t>9. Customers’ liabilities on financial instruments</t>
  </si>
  <si>
    <t>10. Fixed assets, net</t>
  </si>
  <si>
    <t>11. Accrued interest on assets</t>
  </si>
  <si>
    <t>12. Other proprietary assets:</t>
  </si>
  <si>
    <t xml:space="preserve">     а. Real estate investments</t>
  </si>
  <si>
    <t xml:space="preserve">     b. Other property recovered through collateral under loans and leasing (gross)</t>
  </si>
  <si>
    <t xml:space="preserve">     c. Other proprietary assets of the bank (gross)</t>
  </si>
  <si>
    <t xml:space="preserve">  d. Minus: accumulated depreciation and provisions for potential losses</t>
  </si>
  <si>
    <t xml:space="preserve">  e. Other proprietary assets (net)</t>
  </si>
  <si>
    <t>13. Other assets</t>
  </si>
  <si>
    <t>14. Total Assets</t>
  </si>
  <si>
    <t>LIABILITIES AND EQUITY</t>
  </si>
  <si>
    <t>LIABILITIES</t>
  </si>
  <si>
    <t>15. Demand deposits</t>
  </si>
  <si>
    <t>16. Savings deposits</t>
  </si>
  <si>
    <t>17. Term deposits</t>
  </si>
  <si>
    <t>18. Payables to the Central Bank</t>
  </si>
  <si>
    <t>19. Accounts of other banks and financial institutions</t>
  </si>
  <si>
    <t>20. Securities sold under repo agreements</t>
  </si>
  <si>
    <t>21. Loan and leasing obligations</t>
  </si>
  <si>
    <t>22. Subordinated debt</t>
  </si>
  <si>
    <t>23. Accrued interest payable</t>
  </si>
  <si>
    <t>24. Other liabilities</t>
  </si>
  <si>
    <t>25. Total Liabilities</t>
  </si>
  <si>
    <t>EQUITY</t>
  </si>
  <si>
    <t>26. Authorized capital</t>
  </si>
  <si>
    <t xml:space="preserve">     a. Ordinary shares</t>
  </si>
  <si>
    <t xml:space="preserve">     b. Preferred shares</t>
  </si>
  <si>
    <t>27. ADDITIONAL CAPITAL</t>
  </si>
  <si>
    <t>28. RESERVE CAPITAL</t>
  </si>
  <si>
    <t xml:space="preserve">     a. General reserve fund</t>
  </si>
  <si>
    <t xml:space="preserve">     b. Reserve for devaluation</t>
  </si>
  <si>
    <t xml:space="preserve">     c. Other reserves and funds</t>
  </si>
  <si>
    <t>29. Retained earnings</t>
  </si>
  <si>
    <t>30. Total Equity</t>
  </si>
  <si>
    <t>31. Total Liabilities and Equity</t>
  </si>
  <si>
    <t>1. INTEREST INCOME</t>
  </si>
  <si>
    <t xml:space="preserve">    a. Interest income on accounts with the Central Bank of the Republic of Uzbekistan</t>
  </si>
  <si>
    <t xml:space="preserve">    b. Interest income on accounts with other banks</t>
  </si>
  <si>
    <t xml:space="preserve">    c. Interest income on purchased bills</t>
  </si>
  <si>
    <t xml:space="preserve">    d. Interest income on investments in debt securities measured at amortized cost</t>
  </si>
  <si>
    <t xml:space="preserve">    e. Interest income on trading securities</t>
  </si>
  <si>
    <t xml:space="preserve">    f. Interest income on customer obligations</t>
  </si>
  <si>
    <t xml:space="preserve">    g. Interest income on customer obligations related to the bank’s outstanding acceptances</t>
  </si>
  <si>
    <t xml:space="preserve">    h. Interest, discount, and fees on credit and leasing operations</t>
  </si>
  <si>
    <t xml:space="preserve">    i. Interest income on repurchase agreements</t>
  </si>
  <si>
    <t xml:space="preserve">    j. Other interest income</t>
  </si>
  <si>
    <t>Total interest income</t>
  </si>
  <si>
    <t>2.INTEREST EXPENSES</t>
  </si>
  <si>
    <t>   а. Interest expenses on demand deposits</t>
  </si>
  <si>
    <t xml:space="preserve">    b. Interest expenses on term deposits</t>
  </si>
  <si>
    <t xml:space="preserve">    c. Interest expenses on accounts with the Central Bank of the Republic of Uzbekistan</t>
  </si>
  <si>
    <t xml:space="preserve">  d. Interest expenses on accounts of other banks</t>
  </si>
  <si>
    <t xml:space="preserve">     e. Total interest expenses on deposits</t>
  </si>
  <si>
    <t xml:space="preserve">     f. Interest expenses on credit obligations</t>
  </si>
  <si>
    <t xml:space="preserve">     g. Interest expenses on repurchase agreements</t>
  </si>
  <si>
    <t xml:space="preserve">     h. Other interest expenses</t>
  </si>
  <si>
    <t xml:space="preserve">     i. Total interest expenses on loans and other borrowings</t>
  </si>
  <si>
    <t>Total interest expenses</t>
  </si>
  <si>
    <t>3. NET INCOME FROM PROVISION REVERSALS FOR POSSIBLE LOSSES ON ASSETS</t>
  </si>
  <si>
    <t xml:space="preserve">  a. Less: Provision for possible credit and leasing losses</t>
  </si>
  <si>
    <t xml:space="preserve">  b. Less: Provision for possible losses on securities</t>
  </si>
  <si>
    <t xml:space="preserve">     c. Less: Provision for possible losses on investments</t>
  </si>
  <si>
    <t xml:space="preserve">  d. Less: Provision for possible losses on other assets</t>
  </si>
  <si>
    <t xml:space="preserve">     e. Net income after provisions for possible losses on assets</t>
  </si>
  <si>
    <t>4. NON-INTEREST INCOME</t>
  </si>
  <si>
    <t xml:space="preserve">    а. Income from rendered services and commissions</t>
  </si>
  <si>
    <t xml:space="preserve">     b. Gain from foreign currency operations</t>
  </si>
  <si>
    <t xml:space="preserve">     c. Profit from trading operations</t>
  </si>
  <si>
    <t xml:space="preserve">     d. Income and dividends from investments</t>
  </si>
  <si>
    <t xml:space="preserve">     e. Recovery of provisions for possible losses on assets</t>
  </si>
  <si>
    <t xml:space="preserve">     f. Income from recovery of written-off loans</t>
  </si>
  <si>
    <t xml:space="preserve">     g. Other non-interest income</t>
  </si>
  <si>
    <t xml:space="preserve">     h. Total non-interest income</t>
  </si>
  <si>
    <t>5. NON-INTEREST EXPENSES</t>
  </si>
  <si>
    <t xml:space="preserve">     а. Expenses for rendered services and commissions</t>
  </si>
  <si>
    <t xml:space="preserve">     b. Expenses in foreign currencies</t>
  </si>
  <si>
    <t xml:space="preserve">     c.  Losses on trading accounts</t>
  </si>
  <si>
    <t xml:space="preserve">     d. Losses from investments</t>
  </si>
  <si>
    <t xml:space="preserve">     e. Other non-interest expenses</t>
  </si>
  <si>
    <t xml:space="preserve">     f. Total non-interest expenses</t>
  </si>
  <si>
    <t>6. NET PROFIT BEFORE OPERATING EXPENSES</t>
  </si>
  <si>
    <t>7. OPERATING EXPENSES</t>
  </si>
  <si>
    <t xml:space="preserve">    a. Staff salaries and related expenses</t>
  </si>
  <si>
    <t xml:space="preserve">    b. Rent and utility expenses</t>
  </si>
  <si>
    <t xml:space="preserve">    c. Travel and transportation expenses</t>
  </si>
  <si>
    <t xml:space="preserve">    d. Administrative expenses</t>
  </si>
  <si>
    <t xml:space="preserve">    e. Representation and charity expenses</t>
  </si>
  <si>
    <t xml:space="preserve">    f. Depreciation expenses</t>
  </si>
  <si>
    <t xml:space="preserve">    g. Insurance, taxes, and other expenses</t>
  </si>
  <si>
    <t xml:space="preserve">    h. Total operating expenses</t>
  </si>
  <si>
    <t>8. ASSESSMENT OF NON-CREDIT LOSSES</t>
  </si>
  <si>
    <t>9. NET PROFIT BEFORE TAXES AND ADJUSTMENTS</t>
  </si>
  <si>
    <t xml:space="preserve">      a. Estimated income tax</t>
  </si>
  <si>
    <t>10. PROFIT BEFORE ADJUSTMENTS</t>
  </si>
  <si>
    <t xml:space="preserve">       a. No undocumented gains reported</t>
  </si>
  <si>
    <t xml:space="preserve">       b. No undocumented losses reported</t>
  </si>
  <si>
    <t>11. NET PROFIT (LOSS)</t>
  </si>
  <si>
    <t xml:space="preserve">                REPORTS OF JSCB "UZBEK INDUSTRIAL AND CONSTRUCTION BANK" FOR Q1 OF Y2026</t>
  </si>
  <si>
    <t>INCOME STATEMENT OF THE BANK (as of 31.03.2026)</t>
  </si>
  <si>
    <t>BALANCE SHEET OF THE BANK (as of 31.03.2026)</t>
  </si>
  <si>
    <t xml:space="preserve">  d. Less: accumulated depreciation and provisions for potential losses</t>
  </si>
  <si>
    <t>BALANCE SHEET OF THE BANK (as of 30.06.2026)</t>
  </si>
  <si>
    <t>INCOME STATEMENT OF THE BANK (as of 30.06.2026)</t>
  </si>
  <si>
    <t xml:space="preserve">                REPORTS OF JSCB "UZBEK INDUSTRIAL AND CONSTRUCTION BANK" FOR Q2 OF 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</si>
</sst>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8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lightGray">
        <bgColor rgb="FFCCCCCC"/>
      </patternFill>
    </fill>
    <fill>
      <patternFill patternType="lightGray">
        <bgColor rgb="FFBFBFBF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97">
    <xf numFmtId="0" fontId="0" fillId="0" borderId="0" xfId="0"/>
    <xf numFmtId="0" fontId="6" fillId="2" borderId="8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/>
    <xf numFmtId="0" fontId="10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164" fontId="7" fillId="3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 vertical="center" wrapText="1"/>
    </xf>
    <xf numFmtId="164" fontId="7" fillId="0" borderId="15" xfId="1" applyFont="1" applyBorder="1" applyAlignment="1">
      <alignment vertical="center"/>
    </xf>
    <xf numFmtId="164" fontId="7" fillId="4" borderId="15" xfId="1" applyFont="1" applyFill="1" applyBorder="1" applyAlignment="1">
      <alignment horizontal="center" vertical="center" wrapText="1"/>
    </xf>
    <xf numFmtId="164" fontId="8" fillId="2" borderId="15" xfId="1" applyFont="1" applyFill="1" applyBorder="1" applyAlignment="1">
      <alignment horizontal="center" vertical="center" wrapText="1"/>
    </xf>
    <xf numFmtId="164" fontId="8" fillId="0" borderId="15" xfId="1" applyFont="1" applyBorder="1" applyAlignment="1">
      <alignment vertical="center"/>
    </xf>
    <xf numFmtId="164" fontId="8" fillId="4" borderId="15" xfId="1" applyFont="1" applyFill="1" applyBorder="1" applyAlignment="1">
      <alignment horizontal="center" vertical="center" wrapText="1"/>
    </xf>
    <xf numFmtId="164" fontId="8" fillId="2" borderId="15" xfId="1" applyFont="1" applyFill="1" applyBorder="1" applyAlignment="1">
      <alignment vertical="center" wrapText="1"/>
    </xf>
    <xf numFmtId="0" fontId="16" fillId="0" borderId="0" xfId="0" applyFont="1"/>
    <xf numFmtId="164" fontId="2" fillId="4" borderId="15" xfId="1" applyFont="1" applyFill="1" applyBorder="1" applyAlignment="1">
      <alignment wrapText="1"/>
    </xf>
    <xf numFmtId="0" fontId="8" fillId="2" borderId="16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 indent="1"/>
    </xf>
    <xf numFmtId="0" fontId="7" fillId="2" borderId="17" xfId="0" applyFont="1" applyFill="1" applyBorder="1" applyAlignment="1">
      <alignment horizontal="left" vertical="center" wrapText="1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 indent="2"/>
    </xf>
    <xf numFmtId="0" fontId="7" fillId="2" borderId="18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vertical="center" wrapText="1"/>
    </xf>
    <xf numFmtId="165" fontId="7" fillId="2" borderId="4" xfId="1" applyNumberFormat="1" applyFon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horizontal="right" vertical="center" wrapText="1"/>
    </xf>
    <xf numFmtId="49" fontId="7" fillId="2" borderId="4" xfId="0" applyNumberFormat="1" applyFont="1" applyFill="1" applyBorder="1" applyAlignment="1">
      <alignment horizontal="right" vertical="center" wrapText="1"/>
    </xf>
    <xf numFmtId="49" fontId="7" fillId="2" borderId="5" xfId="0" applyNumberFormat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2" fillId="2" borderId="3" xfId="2" applyFill="1" applyBorder="1" applyAlignment="1">
      <alignment vertical="center" wrapText="1"/>
    </xf>
    <xf numFmtId="0" fontId="12" fillId="2" borderId="4" xfId="2" applyFill="1" applyBorder="1" applyAlignment="1">
      <alignment vertical="center" wrapText="1"/>
    </xf>
    <xf numFmtId="0" fontId="12" fillId="2" borderId="5" xfId="2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1" fillId="4" borderId="15" xfId="1" applyFont="1" applyFill="1" applyBorder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qb.u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qb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3C62-6F49-42BF-BAE4-E04FC9697489}">
  <dimension ref="A1:I157"/>
  <sheetViews>
    <sheetView topLeftCell="A90" zoomScale="85" zoomScaleNormal="85" workbookViewId="0">
      <selection activeCell="D26" sqref="D26:E26"/>
    </sheetView>
  </sheetViews>
  <sheetFormatPr defaultRowHeight="15" x14ac:dyDescent="0.25"/>
  <cols>
    <col min="1" max="1" width="3" customWidth="1"/>
    <col min="2" max="3" width="2.140625" customWidth="1"/>
    <col min="4" max="4" width="30.42578125" customWidth="1"/>
    <col min="5" max="5" width="47.140625" customWidth="1"/>
    <col min="6" max="7" width="18.7109375" customWidth="1"/>
    <col min="8" max="9" width="18.5703125" style="12" customWidth="1"/>
  </cols>
  <sheetData>
    <row r="1" spans="1:7" ht="15" customHeight="1" x14ac:dyDescent="0.25">
      <c r="A1" s="95" t="s">
        <v>156</v>
      </c>
      <c r="B1" s="95"/>
      <c r="C1" s="95"/>
      <c r="D1" s="95"/>
      <c r="E1" s="95"/>
      <c r="F1" s="95"/>
      <c r="G1" s="95"/>
    </row>
    <row r="2" spans="1:7" ht="15.75" customHeight="1" thickBot="1" x14ac:dyDescent="0.3">
      <c r="A2" s="95"/>
      <c r="B2" s="95"/>
      <c r="C2" s="95"/>
      <c r="D2" s="95"/>
      <c r="E2" s="95"/>
      <c r="F2" s="95"/>
      <c r="G2" s="95"/>
    </row>
    <row r="3" spans="1:7" ht="15.75" thickBot="1" x14ac:dyDescent="0.3">
      <c r="B3" s="69">
        <v>1</v>
      </c>
      <c r="C3" s="70"/>
      <c r="D3" s="75" t="s">
        <v>5</v>
      </c>
      <c r="E3" s="76"/>
      <c r="F3" s="76"/>
      <c r="G3" s="77"/>
    </row>
    <row r="4" spans="1:7" ht="15.75" customHeight="1" thickBot="1" x14ac:dyDescent="0.3">
      <c r="B4" s="71"/>
      <c r="C4" s="72"/>
      <c r="D4" s="1" t="s">
        <v>6</v>
      </c>
      <c r="E4" s="60" t="s">
        <v>7</v>
      </c>
      <c r="F4" s="61"/>
      <c r="G4" s="62"/>
    </row>
    <row r="5" spans="1:7" ht="15.75" thickBot="1" x14ac:dyDescent="0.3">
      <c r="B5" s="71"/>
      <c r="C5" s="72"/>
      <c r="D5" s="1" t="s">
        <v>8</v>
      </c>
      <c r="E5" s="60" t="s">
        <v>9</v>
      </c>
      <c r="F5" s="61"/>
      <c r="G5" s="62"/>
    </row>
    <row r="6" spans="1:7" ht="15.75" thickBot="1" x14ac:dyDescent="0.3">
      <c r="B6" s="73"/>
      <c r="C6" s="74"/>
      <c r="D6" s="1" t="s">
        <v>10</v>
      </c>
      <c r="E6" s="60" t="s">
        <v>0</v>
      </c>
      <c r="F6" s="61"/>
      <c r="G6" s="62"/>
    </row>
    <row r="7" spans="1:7" ht="15.75" thickBot="1" x14ac:dyDescent="0.3">
      <c r="B7" s="69">
        <v>2</v>
      </c>
      <c r="C7" s="70"/>
      <c r="D7" s="75" t="s">
        <v>11</v>
      </c>
      <c r="E7" s="76"/>
      <c r="F7" s="76"/>
      <c r="G7" s="77"/>
    </row>
    <row r="8" spans="1:7" ht="15" customHeight="1" thickBot="1" x14ac:dyDescent="0.3">
      <c r="B8" s="71"/>
      <c r="C8" s="72"/>
      <c r="D8" s="2" t="s">
        <v>12</v>
      </c>
      <c r="E8" s="60" t="s">
        <v>13</v>
      </c>
      <c r="F8" s="61"/>
      <c r="G8" s="62"/>
    </row>
    <row r="9" spans="1:7" ht="15" customHeight="1" thickBot="1" x14ac:dyDescent="0.3">
      <c r="B9" s="71"/>
      <c r="C9" s="72"/>
      <c r="D9" s="2" t="s">
        <v>14</v>
      </c>
      <c r="E9" s="60" t="s">
        <v>13</v>
      </c>
      <c r="F9" s="61"/>
      <c r="G9" s="62"/>
    </row>
    <row r="10" spans="1:7" ht="15.75" thickBot="1" x14ac:dyDescent="0.3">
      <c r="B10" s="71"/>
      <c r="C10" s="72"/>
      <c r="D10" s="3" t="s">
        <v>30</v>
      </c>
      <c r="E10" s="60" t="s">
        <v>1</v>
      </c>
      <c r="F10" s="61"/>
      <c r="G10" s="62"/>
    </row>
    <row r="11" spans="1:7" ht="15.75" thickBot="1" x14ac:dyDescent="0.3">
      <c r="B11" s="73"/>
      <c r="C11" s="74"/>
      <c r="D11" s="1" t="s">
        <v>15</v>
      </c>
      <c r="E11" s="92" t="s">
        <v>4</v>
      </c>
      <c r="F11" s="93"/>
      <c r="G11" s="94"/>
    </row>
    <row r="12" spans="1:7" ht="15.75" thickBot="1" x14ac:dyDescent="0.3">
      <c r="B12" s="69">
        <v>3</v>
      </c>
      <c r="C12" s="70"/>
      <c r="D12" s="75" t="s">
        <v>16</v>
      </c>
      <c r="E12" s="76"/>
      <c r="F12" s="76"/>
      <c r="G12" s="77"/>
    </row>
    <row r="13" spans="1:7" ht="31.5" customHeight="1" thickBot="1" x14ac:dyDescent="0.3">
      <c r="B13" s="71"/>
      <c r="C13" s="72"/>
      <c r="D13" s="1" t="s">
        <v>17</v>
      </c>
      <c r="E13" s="60" t="s">
        <v>9</v>
      </c>
      <c r="F13" s="61"/>
      <c r="G13" s="62"/>
    </row>
    <row r="14" spans="1:7" ht="15.75" thickBot="1" x14ac:dyDescent="0.3">
      <c r="B14" s="71"/>
      <c r="C14" s="72"/>
      <c r="D14" s="1" t="s">
        <v>18</v>
      </c>
      <c r="E14" s="78">
        <v>1.6103000200000399E+19</v>
      </c>
      <c r="F14" s="79"/>
      <c r="G14" s="80"/>
    </row>
    <row r="15" spans="1:7" ht="15.75" thickBot="1" x14ac:dyDescent="0.3">
      <c r="B15" s="73"/>
      <c r="C15" s="74"/>
      <c r="D15" s="1" t="s">
        <v>19</v>
      </c>
      <c r="E15" s="81" t="s">
        <v>3</v>
      </c>
      <c r="F15" s="82"/>
      <c r="G15" s="83"/>
    </row>
    <row r="16" spans="1:7" ht="15.75" customHeight="1" thickBot="1" x14ac:dyDescent="0.3">
      <c r="B16" s="69">
        <v>4</v>
      </c>
      <c r="C16" s="70"/>
      <c r="D16" s="75" t="s">
        <v>20</v>
      </c>
      <c r="E16" s="76"/>
      <c r="F16" s="76"/>
      <c r="G16" s="77"/>
    </row>
    <row r="17" spans="2:9" ht="15" customHeight="1" x14ac:dyDescent="0.25">
      <c r="B17" s="71"/>
      <c r="C17" s="72"/>
      <c r="D17" s="84" t="s">
        <v>21</v>
      </c>
      <c r="E17" s="86" t="s">
        <v>22</v>
      </c>
      <c r="F17" s="87"/>
      <c r="G17" s="88"/>
    </row>
    <row r="18" spans="2:9" ht="15.75" thickBot="1" x14ac:dyDescent="0.3">
      <c r="B18" s="71"/>
      <c r="C18" s="72"/>
      <c r="D18" s="85"/>
      <c r="E18" s="89" t="s">
        <v>23</v>
      </c>
      <c r="F18" s="90"/>
      <c r="G18" s="91"/>
    </row>
    <row r="19" spans="2:9" ht="26.25" thickBot="1" x14ac:dyDescent="0.3">
      <c r="B19" s="71"/>
      <c r="C19" s="72"/>
      <c r="D19" s="1" t="s">
        <v>24</v>
      </c>
      <c r="E19" s="60" t="s">
        <v>2</v>
      </c>
      <c r="F19" s="61"/>
      <c r="G19" s="62"/>
    </row>
    <row r="20" spans="2:9" ht="15.75" customHeight="1" thickBot="1" x14ac:dyDescent="0.3">
      <c r="B20" s="71"/>
      <c r="C20" s="72"/>
      <c r="D20" s="63" t="s">
        <v>25</v>
      </c>
      <c r="E20" s="64"/>
      <c r="F20" s="64"/>
      <c r="G20" s="65"/>
    </row>
    <row r="21" spans="2:9" ht="26.25" thickBot="1" x14ac:dyDescent="0.3">
      <c r="B21" s="71"/>
      <c r="C21" s="72"/>
      <c r="D21" s="4" t="s">
        <v>26</v>
      </c>
      <c r="E21" s="60">
        <v>144</v>
      </c>
      <c r="F21" s="61"/>
      <c r="G21" s="62"/>
    </row>
    <row r="22" spans="2:9" ht="26.25" thickBot="1" x14ac:dyDescent="0.3">
      <c r="B22" s="71"/>
      <c r="C22" s="72"/>
      <c r="D22" s="4" t="s">
        <v>27</v>
      </c>
      <c r="E22" s="60">
        <v>1150</v>
      </c>
      <c r="F22" s="61"/>
      <c r="G22" s="62"/>
    </row>
    <row r="23" spans="2:9" ht="26.25" thickBot="1" x14ac:dyDescent="0.3">
      <c r="B23" s="71"/>
      <c r="C23" s="72"/>
      <c r="D23" s="4" t="s">
        <v>28</v>
      </c>
      <c r="E23" s="60">
        <v>96120</v>
      </c>
      <c r="F23" s="61"/>
      <c r="G23" s="62"/>
    </row>
    <row r="24" spans="2:9" x14ac:dyDescent="0.25">
      <c r="B24" s="71"/>
      <c r="C24" s="72"/>
      <c r="D24" s="13" t="s">
        <v>29</v>
      </c>
      <c r="E24" s="66">
        <v>1726266</v>
      </c>
      <c r="F24" s="67"/>
      <c r="G24" s="68"/>
    </row>
    <row r="25" spans="2:9" ht="15.75" customHeight="1" x14ac:dyDescent="0.25">
      <c r="B25" s="53">
        <v>5</v>
      </c>
      <c r="C25" s="53"/>
      <c r="D25" s="36" t="s">
        <v>158</v>
      </c>
      <c r="E25" s="37"/>
      <c r="F25" s="37"/>
      <c r="G25" s="38"/>
    </row>
    <row r="26" spans="2:9" ht="15.75" customHeight="1" x14ac:dyDescent="0.25">
      <c r="B26" s="53"/>
      <c r="C26" s="53"/>
      <c r="D26" s="39" t="s">
        <v>31</v>
      </c>
      <c r="E26" s="41"/>
      <c r="F26" s="54" t="s">
        <v>32</v>
      </c>
      <c r="G26" s="55"/>
    </row>
    <row r="27" spans="2:9" ht="33" customHeight="1" x14ac:dyDescent="0.25">
      <c r="B27" s="53"/>
      <c r="C27" s="53"/>
      <c r="D27" s="56" t="s">
        <v>33</v>
      </c>
      <c r="E27" s="57"/>
      <c r="F27" s="58" t="s">
        <v>34</v>
      </c>
      <c r="G27" s="59"/>
      <c r="H27" s="16" t="s">
        <v>35</v>
      </c>
      <c r="I27" s="17" t="s">
        <v>36</v>
      </c>
    </row>
    <row r="28" spans="2:9" ht="15.75" customHeight="1" x14ac:dyDescent="0.25">
      <c r="B28" s="53"/>
      <c r="C28" s="53"/>
      <c r="D28" s="32" t="s">
        <v>37</v>
      </c>
      <c r="E28" s="34"/>
      <c r="F28" s="18"/>
      <c r="G28" s="19">
        <f>H28+I28</f>
        <v>1606318046</v>
      </c>
      <c r="H28" s="20">
        <v>533572084</v>
      </c>
      <c r="I28" s="20">
        <v>1072745962</v>
      </c>
    </row>
    <row r="29" spans="2:9" ht="15.75" customHeight="1" x14ac:dyDescent="0.25">
      <c r="B29" s="53"/>
      <c r="C29" s="53"/>
      <c r="D29" s="32" t="s">
        <v>38</v>
      </c>
      <c r="E29" s="34"/>
      <c r="F29" s="18"/>
      <c r="G29" s="19">
        <f>H29+I29</f>
        <v>1468674711</v>
      </c>
      <c r="H29" s="20">
        <v>1377094386</v>
      </c>
      <c r="I29" s="20">
        <v>91580325</v>
      </c>
    </row>
    <row r="30" spans="2:9" ht="15.75" customHeight="1" x14ac:dyDescent="0.25">
      <c r="B30" s="53"/>
      <c r="C30" s="53"/>
      <c r="D30" s="32" t="s">
        <v>39</v>
      </c>
      <c r="E30" s="34"/>
      <c r="F30" s="18"/>
      <c r="G30" s="19">
        <f>H30+I30</f>
        <v>11448975448</v>
      </c>
      <c r="H30" s="20">
        <v>1351312989</v>
      </c>
      <c r="I30" s="20">
        <v>10097662459</v>
      </c>
    </row>
    <row r="31" spans="2:9" x14ac:dyDescent="0.25">
      <c r="B31" s="53"/>
      <c r="C31" s="53"/>
      <c r="D31" s="32" t="s">
        <v>40</v>
      </c>
      <c r="E31" s="34"/>
      <c r="F31" s="18"/>
      <c r="G31" s="21"/>
      <c r="H31" s="20"/>
      <c r="I31" s="20"/>
    </row>
    <row r="32" spans="2:9" x14ac:dyDescent="0.25">
      <c r="B32" s="53"/>
      <c r="C32" s="53"/>
      <c r="D32" s="32" t="s">
        <v>41</v>
      </c>
      <c r="E32" s="34"/>
      <c r="F32" s="19">
        <f>H32+I32</f>
        <v>12902620625</v>
      </c>
      <c r="G32" s="21"/>
      <c r="H32" s="20">
        <v>11437079000</v>
      </c>
      <c r="I32" s="20">
        <v>1465541625</v>
      </c>
    </row>
    <row r="33" spans="2:9" ht="15.75" customHeight="1" x14ac:dyDescent="0.25">
      <c r="B33" s="53"/>
      <c r="C33" s="53"/>
      <c r="D33" s="32" t="s">
        <v>42</v>
      </c>
      <c r="E33" s="34"/>
      <c r="F33" s="19">
        <f>H33+I33</f>
        <v>657455</v>
      </c>
      <c r="G33" s="21"/>
      <c r="H33" s="20">
        <v>657455</v>
      </c>
      <c r="I33" s="20">
        <v>0</v>
      </c>
    </row>
    <row r="34" spans="2:9" ht="15.75" customHeight="1" x14ac:dyDescent="0.25">
      <c r="B34" s="53"/>
      <c r="C34" s="53"/>
      <c r="D34" s="32" t="s">
        <v>43</v>
      </c>
      <c r="E34" s="34"/>
      <c r="F34" s="19">
        <f>H34+I34</f>
        <v>0</v>
      </c>
      <c r="G34" s="21"/>
      <c r="H34" s="20"/>
      <c r="I34" s="20"/>
    </row>
    <row r="35" spans="2:9" ht="24" customHeight="1" x14ac:dyDescent="0.25">
      <c r="B35" s="53"/>
      <c r="C35" s="53"/>
      <c r="D35" s="51" t="s">
        <v>44</v>
      </c>
      <c r="E35" s="52"/>
      <c r="F35" s="19">
        <f>H35+I35</f>
        <v>19070384</v>
      </c>
      <c r="G35" s="21"/>
      <c r="H35" s="20">
        <v>-41290</v>
      </c>
      <c r="I35" s="20">
        <v>19111674</v>
      </c>
    </row>
    <row r="36" spans="2:9" ht="15.75" customHeight="1" x14ac:dyDescent="0.25">
      <c r="B36" s="53"/>
      <c r="C36" s="53"/>
      <c r="D36" s="51" t="s">
        <v>45</v>
      </c>
      <c r="E36" s="52"/>
      <c r="F36" s="18"/>
      <c r="G36" s="19">
        <f>H36+I36</f>
        <v>12921691009</v>
      </c>
      <c r="H36" s="20">
        <f>H32+H35</f>
        <v>11437037710</v>
      </c>
      <c r="I36" s="20">
        <f>I32+I35</f>
        <v>1484653299</v>
      </c>
    </row>
    <row r="37" spans="2:9" x14ac:dyDescent="0.25">
      <c r="B37" s="53"/>
      <c r="C37" s="53"/>
      <c r="D37" s="32" t="s">
        <v>46</v>
      </c>
      <c r="E37" s="34"/>
      <c r="F37" s="19">
        <f>H37+I37</f>
        <v>1694145112</v>
      </c>
      <c r="G37" s="21"/>
      <c r="H37" s="20">
        <v>1691013358</v>
      </c>
      <c r="I37" s="20">
        <v>3131754</v>
      </c>
    </row>
    <row r="38" spans="2:9" ht="15" customHeight="1" x14ac:dyDescent="0.25">
      <c r="B38" s="53"/>
      <c r="C38" s="53"/>
      <c r="D38" s="32" t="s">
        <v>47</v>
      </c>
      <c r="E38" s="34"/>
      <c r="F38" s="19">
        <f t="shared" ref="F38" si="0">H38+I38</f>
        <v>0</v>
      </c>
      <c r="G38" s="21"/>
      <c r="H38" s="20">
        <v>0</v>
      </c>
      <c r="I38" s="20">
        <v>0</v>
      </c>
    </row>
    <row r="39" spans="2:9" ht="15.75" customHeight="1" x14ac:dyDescent="0.25">
      <c r="B39" s="53"/>
      <c r="C39" s="53"/>
      <c r="D39" s="32" t="s">
        <v>48</v>
      </c>
      <c r="E39" s="34"/>
      <c r="F39" s="19">
        <f>H39+I39</f>
        <v>3205644</v>
      </c>
      <c r="G39" s="21"/>
      <c r="H39" s="20">
        <v>3205644</v>
      </c>
      <c r="I39" s="20">
        <v>0</v>
      </c>
    </row>
    <row r="40" spans="2:9" x14ac:dyDescent="0.25">
      <c r="B40" s="53"/>
      <c r="C40" s="53"/>
      <c r="D40" s="32" t="s">
        <v>49</v>
      </c>
      <c r="E40" s="34"/>
      <c r="F40" s="21"/>
      <c r="G40" s="19">
        <f>H40+I40</f>
        <v>1690939468</v>
      </c>
      <c r="H40" s="20">
        <f>H37-H39</f>
        <v>1687807714</v>
      </c>
      <c r="I40" s="20">
        <f>I37-I39</f>
        <v>3131754</v>
      </c>
    </row>
    <row r="41" spans="2:9" ht="15.75" customHeight="1" x14ac:dyDescent="0.25">
      <c r="B41" s="53"/>
      <c r="C41" s="53"/>
      <c r="D41" s="32" t="s">
        <v>50</v>
      </c>
      <c r="E41" s="34"/>
      <c r="F41" s="21"/>
      <c r="G41" s="19">
        <f>H41+I41</f>
        <v>0</v>
      </c>
      <c r="H41" s="20">
        <v>0</v>
      </c>
      <c r="I41" s="20">
        <v>0</v>
      </c>
    </row>
    <row r="42" spans="2:9" x14ac:dyDescent="0.25">
      <c r="B42" s="53"/>
      <c r="C42" s="53"/>
      <c r="D42" s="32" t="s">
        <v>51</v>
      </c>
      <c r="E42" s="34"/>
      <c r="F42" s="21"/>
      <c r="G42" s="21"/>
      <c r="H42" s="20"/>
      <c r="I42" s="20"/>
    </row>
    <row r="43" spans="2:9" ht="15" customHeight="1" x14ac:dyDescent="0.25">
      <c r="B43" s="53"/>
      <c r="C43" s="53"/>
      <c r="D43" s="32" t="s">
        <v>52</v>
      </c>
      <c r="E43" s="34"/>
      <c r="F43" s="19">
        <f>H43+I43</f>
        <v>63306543107</v>
      </c>
      <c r="G43" s="21"/>
      <c r="H43" s="20">
        <v>24975893310</v>
      </c>
      <c r="I43" s="20">
        <v>38330649797</v>
      </c>
    </row>
    <row r="44" spans="2:9" ht="32.25" customHeight="1" x14ac:dyDescent="0.25">
      <c r="B44" s="53"/>
      <c r="C44" s="53"/>
      <c r="D44" s="32" t="s">
        <v>53</v>
      </c>
      <c r="E44" s="34"/>
      <c r="F44" s="19">
        <f>H44+I44</f>
        <v>2656297307</v>
      </c>
      <c r="G44" s="21"/>
      <c r="H44" s="20">
        <v>1411635074</v>
      </c>
      <c r="I44" s="20">
        <v>1244662233</v>
      </c>
    </row>
    <row r="45" spans="2:9" ht="15.75" customHeight="1" x14ac:dyDescent="0.25">
      <c r="B45" s="53"/>
      <c r="C45" s="53"/>
      <c r="D45" s="32" t="s">
        <v>54</v>
      </c>
      <c r="E45" s="34"/>
      <c r="F45" s="21"/>
      <c r="G45" s="19">
        <f>H45+I45</f>
        <v>60650245800</v>
      </c>
      <c r="H45" s="20">
        <f>H43-H44</f>
        <v>23564258236</v>
      </c>
      <c r="I45" s="20">
        <f>I43-I44</f>
        <v>37085987564</v>
      </c>
    </row>
    <row r="46" spans="2:9" x14ac:dyDescent="0.25">
      <c r="B46" s="53"/>
      <c r="C46" s="53"/>
      <c r="D46" s="32" t="s">
        <v>55</v>
      </c>
      <c r="E46" s="34"/>
      <c r="F46" s="21"/>
      <c r="G46" s="21"/>
      <c r="H46" s="20"/>
      <c r="I46" s="20"/>
    </row>
    <row r="47" spans="2:9" ht="26.25" customHeight="1" x14ac:dyDescent="0.25">
      <c r="B47" s="53"/>
      <c r="C47" s="53"/>
      <c r="D47" s="32" t="s">
        <v>56</v>
      </c>
      <c r="E47" s="34"/>
      <c r="F47" s="21"/>
      <c r="G47" s="21"/>
      <c r="H47" s="20"/>
      <c r="I47" s="20"/>
    </row>
    <row r="48" spans="2:9" ht="15.75" customHeight="1" x14ac:dyDescent="0.25">
      <c r="B48" s="53"/>
      <c r="C48" s="53"/>
      <c r="D48" s="32" t="s">
        <v>57</v>
      </c>
      <c r="E48" s="34"/>
      <c r="F48" s="21"/>
      <c r="G48" s="19">
        <f t="shared" ref="G48" si="1">H48+I48</f>
        <v>0</v>
      </c>
      <c r="H48" s="20">
        <v>0</v>
      </c>
      <c r="I48" s="20">
        <v>0</v>
      </c>
    </row>
    <row r="49" spans="2:9" ht="15.75" customHeight="1" x14ac:dyDescent="0.25">
      <c r="B49" s="53"/>
      <c r="C49" s="53"/>
      <c r="D49" s="32" t="s">
        <v>58</v>
      </c>
      <c r="E49" s="34"/>
      <c r="F49" s="21"/>
      <c r="G49" s="19">
        <f>H49+I49</f>
        <v>380440541</v>
      </c>
      <c r="H49" s="20">
        <v>0</v>
      </c>
      <c r="I49" s="20">
        <v>380440541</v>
      </c>
    </row>
    <row r="50" spans="2:9" x14ac:dyDescent="0.25">
      <c r="B50" s="53"/>
      <c r="C50" s="53"/>
      <c r="D50" s="32" t="s">
        <v>59</v>
      </c>
      <c r="E50" s="34"/>
      <c r="F50" s="21"/>
      <c r="G50" s="19">
        <f>H50+I50</f>
        <v>3787940311</v>
      </c>
      <c r="H50" s="20">
        <v>3787940311</v>
      </c>
      <c r="I50" s="20">
        <v>0</v>
      </c>
    </row>
    <row r="51" spans="2:9" ht="15.75" customHeight="1" x14ac:dyDescent="0.25">
      <c r="B51" s="53"/>
      <c r="C51" s="53"/>
      <c r="D51" s="32" t="s">
        <v>60</v>
      </c>
      <c r="E51" s="34"/>
      <c r="F51" s="21"/>
      <c r="G51" s="19">
        <f>H51+I51</f>
        <v>7176790364</v>
      </c>
      <c r="H51" s="20">
        <v>2952367204</v>
      </c>
      <c r="I51" s="20">
        <v>4224423160</v>
      </c>
    </row>
    <row r="52" spans="2:9" ht="15.75" customHeight="1" x14ac:dyDescent="0.25">
      <c r="B52" s="53"/>
      <c r="C52" s="53"/>
      <c r="D52" s="32" t="s">
        <v>61</v>
      </c>
      <c r="E52" s="34"/>
      <c r="F52" s="21"/>
      <c r="G52" s="21"/>
      <c r="H52" s="20"/>
      <c r="I52" s="20"/>
    </row>
    <row r="53" spans="2:9" ht="15.75" customHeight="1" x14ac:dyDescent="0.25">
      <c r="B53" s="53"/>
      <c r="C53" s="53"/>
      <c r="D53" s="32" t="s">
        <v>62</v>
      </c>
      <c r="E53" s="34"/>
      <c r="F53" s="21"/>
      <c r="G53" s="21"/>
      <c r="H53" s="20"/>
      <c r="I53" s="20"/>
    </row>
    <row r="54" spans="2:9" ht="15.75" customHeight="1" x14ac:dyDescent="0.25">
      <c r="B54" s="53"/>
      <c r="C54" s="53"/>
      <c r="D54" s="32" t="s">
        <v>63</v>
      </c>
      <c r="E54" s="34"/>
      <c r="F54" s="19">
        <f>H54+I54</f>
        <v>1534071580</v>
      </c>
      <c r="G54" s="21"/>
      <c r="H54" s="20">
        <v>1534071580</v>
      </c>
      <c r="I54" s="20">
        <v>0</v>
      </c>
    </row>
    <row r="55" spans="2:9" ht="15.75" customHeight="1" x14ac:dyDescent="0.25">
      <c r="B55" s="53"/>
      <c r="C55" s="53"/>
      <c r="D55" s="32" t="s">
        <v>64</v>
      </c>
      <c r="E55" s="34"/>
      <c r="F55" s="19">
        <f>H55+I55</f>
        <v>5052504</v>
      </c>
      <c r="G55" s="21"/>
      <c r="H55" s="20">
        <v>5052504</v>
      </c>
      <c r="I55" s="20">
        <v>0</v>
      </c>
    </row>
    <row r="56" spans="2:9" ht="15" customHeight="1" x14ac:dyDescent="0.25">
      <c r="B56" s="53"/>
      <c r="C56" s="53"/>
      <c r="D56" s="42" t="s">
        <v>65</v>
      </c>
      <c r="E56" s="44"/>
      <c r="F56" s="19">
        <f>H56+I56</f>
        <v>174123190</v>
      </c>
      <c r="G56" s="21"/>
      <c r="H56" s="20">
        <v>174123190</v>
      </c>
      <c r="I56" s="20">
        <v>0</v>
      </c>
    </row>
    <row r="57" spans="2:9" ht="15.75" customHeight="1" x14ac:dyDescent="0.25">
      <c r="B57" s="53"/>
      <c r="C57" s="53"/>
      <c r="D57" s="42" t="s">
        <v>66</v>
      </c>
      <c r="E57" s="44"/>
      <c r="F57" s="21"/>
      <c r="G57" s="19">
        <f>H57+I57</f>
        <v>1365000894</v>
      </c>
      <c r="H57" s="20">
        <f>H54+H55-H56</f>
        <v>1365000894</v>
      </c>
      <c r="I57" s="20">
        <f>I54+I55-I56</f>
        <v>0</v>
      </c>
    </row>
    <row r="58" spans="2:9" x14ac:dyDescent="0.25">
      <c r="B58" s="53"/>
      <c r="C58" s="53"/>
      <c r="D58" s="32" t="s">
        <v>67</v>
      </c>
      <c r="E58" s="34"/>
      <c r="F58" s="21"/>
      <c r="G58" s="19">
        <f>H58+I58</f>
        <v>2665552708</v>
      </c>
      <c r="H58" s="20">
        <v>2610157636</v>
      </c>
      <c r="I58" s="20">
        <v>55395072</v>
      </c>
    </row>
    <row r="59" spans="2:9" x14ac:dyDescent="0.25">
      <c r="B59" s="53"/>
      <c r="C59" s="53"/>
      <c r="D59" s="28" t="s">
        <v>68</v>
      </c>
      <c r="E59" s="30"/>
      <c r="F59" s="21"/>
      <c r="G59" s="22">
        <f>H59+I59</f>
        <v>104448351876</v>
      </c>
      <c r="H59" s="23">
        <v>49952331740</v>
      </c>
      <c r="I59" s="23">
        <v>54496020136</v>
      </c>
    </row>
    <row r="60" spans="2:9" ht="15.75" customHeight="1" x14ac:dyDescent="0.25">
      <c r="B60" s="53"/>
      <c r="C60" s="53"/>
      <c r="D60" s="28" t="s">
        <v>69</v>
      </c>
      <c r="E60" s="30"/>
      <c r="F60" s="24"/>
      <c r="G60" s="24"/>
      <c r="H60" s="20"/>
      <c r="I60" s="20"/>
    </row>
    <row r="61" spans="2:9" x14ac:dyDescent="0.25">
      <c r="B61" s="53"/>
      <c r="C61" s="53"/>
      <c r="D61" s="28" t="s">
        <v>70</v>
      </c>
      <c r="E61" s="30"/>
      <c r="F61" s="24"/>
      <c r="G61" s="24"/>
      <c r="H61" s="20"/>
      <c r="I61" s="20"/>
    </row>
    <row r="62" spans="2:9" ht="15.75" customHeight="1" x14ac:dyDescent="0.25">
      <c r="B62" s="53"/>
      <c r="C62" s="53"/>
      <c r="D62" s="32" t="s">
        <v>71</v>
      </c>
      <c r="E62" s="34"/>
      <c r="F62" s="21"/>
      <c r="G62" s="19">
        <f>H62+I62</f>
        <v>10889039164</v>
      </c>
      <c r="H62" s="20">
        <v>7887625721</v>
      </c>
      <c r="I62" s="20">
        <v>3001413443</v>
      </c>
    </row>
    <row r="63" spans="2:9" x14ac:dyDescent="0.25">
      <c r="B63" s="53"/>
      <c r="C63" s="53"/>
      <c r="D63" s="32" t="s">
        <v>72</v>
      </c>
      <c r="E63" s="34"/>
      <c r="F63" s="21"/>
      <c r="G63" s="19">
        <f t="shared" ref="G63:G67" si="2">H63+I63</f>
        <v>8380242740</v>
      </c>
      <c r="H63" s="20">
        <v>7722293728</v>
      </c>
      <c r="I63" s="20">
        <v>657949012</v>
      </c>
    </row>
    <row r="64" spans="2:9" x14ac:dyDescent="0.25">
      <c r="B64" s="53"/>
      <c r="C64" s="53"/>
      <c r="D64" s="32" t="s">
        <v>73</v>
      </c>
      <c r="E64" s="34"/>
      <c r="F64" s="21"/>
      <c r="G64" s="19">
        <f>H64+I64</f>
        <v>4624503293</v>
      </c>
      <c r="H64" s="20">
        <f>11384320261-H63</f>
        <v>3662026533</v>
      </c>
      <c r="I64" s="20">
        <f>1620425772-I63</f>
        <v>962476760</v>
      </c>
    </row>
    <row r="65" spans="2:9" ht="15" customHeight="1" x14ac:dyDescent="0.25">
      <c r="B65" s="53"/>
      <c r="C65" s="53"/>
      <c r="D65" s="32" t="s">
        <v>74</v>
      </c>
      <c r="E65" s="34"/>
      <c r="F65" s="21"/>
      <c r="G65" s="19">
        <f>H65+I65</f>
        <v>12652020</v>
      </c>
      <c r="H65" s="20">
        <v>12652020</v>
      </c>
      <c r="I65" s="20">
        <v>0</v>
      </c>
    </row>
    <row r="66" spans="2:9" ht="15.75" customHeight="1" x14ac:dyDescent="0.25">
      <c r="B66" s="53"/>
      <c r="C66" s="53"/>
      <c r="D66" s="32" t="s">
        <v>75</v>
      </c>
      <c r="E66" s="34"/>
      <c r="F66" s="21"/>
      <c r="G66" s="19">
        <f>H66+I66</f>
        <v>7499522530</v>
      </c>
      <c r="H66" s="20">
        <v>1617028846</v>
      </c>
      <c r="I66" s="20">
        <v>5882493684</v>
      </c>
    </row>
    <row r="67" spans="2:9" ht="15.75" customHeight="1" x14ac:dyDescent="0.25">
      <c r="B67" s="53"/>
      <c r="C67" s="53"/>
      <c r="D67" s="32" t="s">
        <v>76</v>
      </c>
      <c r="E67" s="34"/>
      <c r="F67" s="21"/>
      <c r="G67" s="19">
        <f t="shared" si="2"/>
        <v>621071486</v>
      </c>
      <c r="H67" s="20">
        <v>621071486</v>
      </c>
      <c r="I67" s="20">
        <v>0</v>
      </c>
    </row>
    <row r="68" spans="2:9" ht="15.75" customHeight="1" x14ac:dyDescent="0.25">
      <c r="B68" s="53"/>
      <c r="C68" s="53"/>
      <c r="D68" s="32" t="s">
        <v>77</v>
      </c>
      <c r="E68" s="34"/>
      <c r="F68" s="21"/>
      <c r="G68" s="19">
        <f>H68+I68</f>
        <v>34935635854</v>
      </c>
      <c r="H68" s="20">
        <v>2865224954</v>
      </c>
      <c r="I68" s="20">
        <v>32070410900</v>
      </c>
    </row>
    <row r="69" spans="2:9" ht="15.75" customHeight="1" x14ac:dyDescent="0.25">
      <c r="B69" s="53"/>
      <c r="C69" s="53"/>
      <c r="D69" s="32" t="s">
        <v>78</v>
      </c>
      <c r="E69" s="34"/>
      <c r="F69" s="21"/>
      <c r="G69" s="19">
        <f>H69+I69</f>
        <v>1895497408</v>
      </c>
      <c r="H69" s="20">
        <v>1443931005</v>
      </c>
      <c r="I69" s="20">
        <v>451566403</v>
      </c>
    </row>
    <row r="70" spans="2:9" ht="15.75" customHeight="1" x14ac:dyDescent="0.25">
      <c r="B70" s="53"/>
      <c r="C70" s="53"/>
      <c r="D70" s="32" t="s">
        <v>79</v>
      </c>
      <c r="E70" s="34"/>
      <c r="F70" s="21"/>
      <c r="G70" s="19">
        <f>H70+I70</f>
        <v>1094253400</v>
      </c>
      <c r="H70" s="20">
        <v>400339390</v>
      </c>
      <c r="I70" s="20">
        <v>693914010</v>
      </c>
    </row>
    <row r="71" spans="2:9" x14ac:dyDescent="0.25">
      <c r="B71" s="53"/>
      <c r="C71" s="53"/>
      <c r="D71" s="32" t="s">
        <v>80</v>
      </c>
      <c r="E71" s="34"/>
      <c r="F71" s="21"/>
      <c r="G71" s="19">
        <f>H71+I71</f>
        <v>2069624337</v>
      </c>
      <c r="H71" s="20">
        <v>1065172157</v>
      </c>
      <c r="I71" s="20">
        <v>1004452180</v>
      </c>
    </row>
    <row r="72" spans="2:9" x14ac:dyDescent="0.25">
      <c r="B72" s="53"/>
      <c r="C72" s="53"/>
      <c r="D72" s="28" t="s">
        <v>81</v>
      </c>
      <c r="E72" s="30"/>
      <c r="F72" s="21"/>
      <c r="G72" s="22">
        <f>H72+I72</f>
        <v>92068495918</v>
      </c>
      <c r="H72" s="23">
        <v>38174392361</v>
      </c>
      <c r="I72" s="23">
        <v>53894103557</v>
      </c>
    </row>
    <row r="73" spans="2:9" x14ac:dyDescent="0.25">
      <c r="B73" s="53"/>
      <c r="C73" s="53"/>
      <c r="D73" s="28" t="s">
        <v>82</v>
      </c>
      <c r="E73" s="30"/>
      <c r="F73" s="21"/>
      <c r="G73" s="21"/>
      <c r="H73" s="20"/>
      <c r="I73" s="20"/>
    </row>
    <row r="74" spans="2:9" x14ac:dyDescent="0.25">
      <c r="B74" s="53"/>
      <c r="C74" s="53"/>
      <c r="D74" s="32" t="s">
        <v>83</v>
      </c>
      <c r="E74" s="34"/>
      <c r="F74" s="21"/>
      <c r="G74" s="19">
        <f t="shared" ref="G74:G77" si="3">H74+I74</f>
        <v>4628941928</v>
      </c>
      <c r="H74" s="20">
        <v>4628941928</v>
      </c>
      <c r="I74" s="20">
        <f>I75+I76</f>
        <v>0</v>
      </c>
    </row>
    <row r="75" spans="2:9" x14ac:dyDescent="0.25">
      <c r="B75" s="53"/>
      <c r="C75" s="53"/>
      <c r="D75" s="32" t="s">
        <v>84</v>
      </c>
      <c r="E75" s="34"/>
      <c r="F75" s="21"/>
      <c r="G75" s="19">
        <f t="shared" si="3"/>
        <v>4621911928</v>
      </c>
      <c r="H75" s="20">
        <v>4621911928</v>
      </c>
      <c r="I75" s="20">
        <v>0</v>
      </c>
    </row>
    <row r="76" spans="2:9" x14ac:dyDescent="0.25">
      <c r="B76" s="53"/>
      <c r="C76" s="53"/>
      <c r="D76" s="32" t="s">
        <v>85</v>
      </c>
      <c r="E76" s="34"/>
      <c r="F76" s="21"/>
      <c r="G76" s="19">
        <f t="shared" si="3"/>
        <v>7030000</v>
      </c>
      <c r="H76" s="20">
        <v>7030000</v>
      </c>
      <c r="I76" s="20">
        <v>0</v>
      </c>
    </row>
    <row r="77" spans="2:9" x14ac:dyDescent="0.25">
      <c r="B77" s="53"/>
      <c r="C77" s="53"/>
      <c r="D77" s="32" t="s">
        <v>86</v>
      </c>
      <c r="E77" s="34"/>
      <c r="F77" s="21"/>
      <c r="G77" s="19">
        <f t="shared" si="3"/>
        <v>696121</v>
      </c>
      <c r="H77" s="20">
        <v>696121</v>
      </c>
      <c r="I77" s="20">
        <v>0</v>
      </c>
    </row>
    <row r="78" spans="2:9" x14ac:dyDescent="0.25">
      <c r="B78" s="53"/>
      <c r="C78" s="53"/>
      <c r="D78" s="32" t="s">
        <v>87</v>
      </c>
      <c r="E78" s="34"/>
      <c r="F78" s="21"/>
      <c r="G78" s="19">
        <f>H78+I78</f>
        <v>1852682312</v>
      </c>
      <c r="H78" s="20">
        <v>1852682312</v>
      </c>
      <c r="I78" s="20">
        <f>I79+I80+I81</f>
        <v>0</v>
      </c>
    </row>
    <row r="79" spans="2:9" x14ac:dyDescent="0.25">
      <c r="B79" s="53"/>
      <c r="C79" s="53"/>
      <c r="D79" s="32" t="s">
        <v>88</v>
      </c>
      <c r="E79" s="34"/>
      <c r="F79" s="21"/>
      <c r="G79" s="19">
        <f>H79+I79</f>
        <v>1842325785</v>
      </c>
      <c r="H79" s="20">
        <v>1842325785</v>
      </c>
      <c r="I79" s="20">
        <v>0</v>
      </c>
    </row>
    <row r="80" spans="2:9" x14ac:dyDescent="0.25">
      <c r="B80" s="53"/>
      <c r="C80" s="53"/>
      <c r="D80" s="32" t="s">
        <v>89</v>
      </c>
      <c r="E80" s="34"/>
      <c r="F80" s="21"/>
      <c r="G80" s="19">
        <f t="shared" ref="G80" si="4">H80+I80</f>
        <v>0</v>
      </c>
      <c r="H80" s="20">
        <v>0</v>
      </c>
      <c r="I80" s="20">
        <v>0</v>
      </c>
    </row>
    <row r="81" spans="2:9" x14ac:dyDescent="0.25">
      <c r="B81" s="53"/>
      <c r="C81" s="53"/>
      <c r="D81" s="32" t="s">
        <v>90</v>
      </c>
      <c r="E81" s="34"/>
      <c r="F81" s="21"/>
      <c r="G81" s="19">
        <f>H81+I81</f>
        <v>10356527</v>
      </c>
      <c r="H81" s="20">
        <v>10356527</v>
      </c>
      <c r="I81" s="20">
        <v>0</v>
      </c>
    </row>
    <row r="82" spans="2:9" x14ac:dyDescent="0.25">
      <c r="B82" s="53"/>
      <c r="C82" s="53"/>
      <c r="D82" s="32" t="s">
        <v>91</v>
      </c>
      <c r="E82" s="34"/>
      <c r="F82" s="21"/>
      <c r="G82" s="19">
        <f>H82+I82</f>
        <v>5897535597</v>
      </c>
      <c r="H82" s="20">
        <v>5897535597</v>
      </c>
      <c r="I82" s="20">
        <v>0</v>
      </c>
    </row>
    <row r="83" spans="2:9" x14ac:dyDescent="0.25">
      <c r="B83" s="53"/>
      <c r="C83" s="53"/>
      <c r="D83" s="28" t="s">
        <v>92</v>
      </c>
      <c r="E83" s="30"/>
      <c r="F83" s="27"/>
      <c r="G83" s="22">
        <f>H83+I83</f>
        <v>12379855958</v>
      </c>
      <c r="H83" s="23">
        <v>12379855958</v>
      </c>
      <c r="I83" s="23">
        <v>0</v>
      </c>
    </row>
    <row r="84" spans="2:9" ht="15.75" customHeight="1" x14ac:dyDescent="0.25">
      <c r="B84" s="53"/>
      <c r="C84" s="53"/>
      <c r="D84" s="28" t="s">
        <v>93</v>
      </c>
      <c r="E84" s="30"/>
      <c r="F84" s="27"/>
      <c r="G84" s="22">
        <f>H84+I84</f>
        <v>104448351876</v>
      </c>
      <c r="H84" s="23">
        <f>H72+H83</f>
        <v>50554248319</v>
      </c>
      <c r="I84" s="23">
        <f>I72+I83</f>
        <v>53894103557</v>
      </c>
    </row>
    <row r="85" spans="2:9" ht="15.75" customHeight="1" x14ac:dyDescent="0.25">
      <c r="B85" s="35">
        <v>6</v>
      </c>
      <c r="C85" s="35"/>
      <c r="D85" s="36" t="s">
        <v>157</v>
      </c>
      <c r="E85" s="37"/>
      <c r="F85" s="37"/>
      <c r="G85" s="38"/>
      <c r="H85" s="20"/>
      <c r="I85" s="20"/>
    </row>
    <row r="86" spans="2:9" x14ac:dyDescent="0.25">
      <c r="B86" s="35"/>
      <c r="C86" s="35"/>
      <c r="D86" s="39" t="s">
        <v>31</v>
      </c>
      <c r="E86" s="40"/>
      <c r="F86" s="41"/>
      <c r="G86" s="15" t="s">
        <v>32</v>
      </c>
      <c r="H86" s="20"/>
      <c r="I86" s="20"/>
    </row>
    <row r="87" spans="2:9" s="10" customFormat="1" ht="33" customHeight="1" x14ac:dyDescent="0.25">
      <c r="B87" s="35"/>
      <c r="C87" s="35"/>
      <c r="D87" s="28" t="s">
        <v>94</v>
      </c>
      <c r="E87" s="29"/>
      <c r="F87" s="30"/>
      <c r="G87" s="14" t="s">
        <v>34</v>
      </c>
      <c r="H87" s="16" t="s">
        <v>35</v>
      </c>
      <c r="I87" s="17" t="s">
        <v>36</v>
      </c>
    </row>
    <row r="88" spans="2:9" ht="18" customHeight="1" x14ac:dyDescent="0.25">
      <c r="B88" s="35"/>
      <c r="C88" s="35"/>
      <c r="D88" s="32" t="s">
        <v>95</v>
      </c>
      <c r="E88" s="33"/>
      <c r="F88" s="34"/>
      <c r="G88" s="19">
        <f>H88+I88</f>
        <v>3814027</v>
      </c>
      <c r="H88" s="20">
        <v>3814027</v>
      </c>
      <c r="I88" s="20">
        <v>0</v>
      </c>
    </row>
    <row r="89" spans="2:9" ht="18" customHeight="1" x14ac:dyDescent="0.25">
      <c r="B89" s="35"/>
      <c r="C89" s="35"/>
      <c r="D89" s="32" t="s">
        <v>96</v>
      </c>
      <c r="E89" s="33"/>
      <c r="F89" s="34"/>
      <c r="G89" s="19">
        <f>H89+I89</f>
        <v>178239299</v>
      </c>
      <c r="H89" s="20">
        <v>43266534</v>
      </c>
      <c r="I89" s="20">
        <v>134972765</v>
      </c>
    </row>
    <row r="90" spans="2:9" ht="18" customHeight="1" x14ac:dyDescent="0.25">
      <c r="B90" s="35"/>
      <c r="C90" s="35"/>
      <c r="D90" s="32" t="s">
        <v>97</v>
      </c>
      <c r="E90" s="33"/>
      <c r="F90" s="34"/>
      <c r="G90" s="19">
        <f>H90+I90</f>
        <v>0</v>
      </c>
      <c r="H90" s="20">
        <v>0</v>
      </c>
      <c r="I90" s="20">
        <v>0</v>
      </c>
    </row>
    <row r="91" spans="2:9" ht="27" customHeight="1" x14ac:dyDescent="0.25">
      <c r="B91" s="35"/>
      <c r="C91" s="35"/>
      <c r="D91" s="32" t="s">
        <v>98</v>
      </c>
      <c r="E91" s="33"/>
      <c r="F91" s="34"/>
      <c r="G91" s="19">
        <f>H91+I91</f>
        <v>15422301</v>
      </c>
      <c r="H91" s="20">
        <v>15422301</v>
      </c>
      <c r="I91" s="20">
        <v>0</v>
      </c>
    </row>
    <row r="92" spans="2:9" ht="18" customHeight="1" x14ac:dyDescent="0.25">
      <c r="B92" s="35"/>
      <c r="C92" s="35"/>
      <c r="D92" s="32" t="s">
        <v>99</v>
      </c>
      <c r="E92" s="33"/>
      <c r="F92" s="34"/>
      <c r="G92" s="19">
        <f>H92+I92</f>
        <v>382674871</v>
      </c>
      <c r="H92" s="20">
        <v>354208133</v>
      </c>
      <c r="I92" s="20">
        <v>28466738</v>
      </c>
    </row>
    <row r="93" spans="2:9" ht="18" customHeight="1" x14ac:dyDescent="0.25">
      <c r="B93" s="35"/>
      <c r="C93" s="35"/>
      <c r="D93" s="32" t="s">
        <v>100</v>
      </c>
      <c r="E93" s="33"/>
      <c r="F93" s="34"/>
      <c r="G93" s="19">
        <f t="shared" ref="G93:G148" si="5">H93+I93</f>
        <v>0</v>
      </c>
      <c r="H93" s="20">
        <v>0</v>
      </c>
      <c r="I93" s="20">
        <v>0</v>
      </c>
    </row>
    <row r="94" spans="2:9" ht="18" customHeight="1" x14ac:dyDescent="0.25">
      <c r="B94" s="35"/>
      <c r="C94" s="35"/>
      <c r="D94" s="32" t="s">
        <v>101</v>
      </c>
      <c r="E94" s="33"/>
      <c r="F94" s="34"/>
      <c r="G94" s="19">
        <f t="shared" si="5"/>
        <v>0</v>
      </c>
      <c r="H94" s="20">
        <v>0</v>
      </c>
      <c r="I94" s="20">
        <v>0</v>
      </c>
    </row>
    <row r="95" spans="2:9" ht="18" customHeight="1" x14ac:dyDescent="0.25">
      <c r="B95" s="35"/>
      <c r="C95" s="35"/>
      <c r="D95" s="32" t="s">
        <v>102</v>
      </c>
      <c r="E95" s="33"/>
      <c r="F95" s="34"/>
      <c r="G95" s="19">
        <f>H95+I95</f>
        <v>2131973182</v>
      </c>
      <c r="H95" s="20">
        <v>1251552125</v>
      </c>
      <c r="I95" s="20">
        <v>880421057</v>
      </c>
    </row>
    <row r="96" spans="2:9" ht="18" customHeight="1" x14ac:dyDescent="0.25">
      <c r="B96" s="35"/>
      <c r="C96" s="35"/>
      <c r="D96" s="32" t="s">
        <v>103</v>
      </c>
      <c r="E96" s="33"/>
      <c r="F96" s="34"/>
      <c r="G96" s="19">
        <f>H96+I96</f>
        <v>2703859</v>
      </c>
      <c r="H96" s="20">
        <v>2703859</v>
      </c>
      <c r="I96" s="20">
        <v>0</v>
      </c>
    </row>
    <row r="97" spans="2:9" ht="18" customHeight="1" x14ac:dyDescent="0.25">
      <c r="B97" s="35"/>
      <c r="C97" s="35"/>
      <c r="D97" s="32" t="s">
        <v>104</v>
      </c>
      <c r="E97" s="33"/>
      <c r="F97" s="34"/>
      <c r="G97" s="19">
        <f>H97+I97</f>
        <v>7416733</v>
      </c>
      <c r="H97" s="20">
        <v>7416733</v>
      </c>
      <c r="I97" s="20">
        <v>0</v>
      </c>
    </row>
    <row r="98" spans="2:9" x14ac:dyDescent="0.25">
      <c r="B98" s="35"/>
      <c r="C98" s="35"/>
      <c r="D98" s="28" t="s">
        <v>105</v>
      </c>
      <c r="E98" s="29"/>
      <c r="F98" s="30"/>
      <c r="G98" s="22">
        <f>H98+I98</f>
        <v>2722244272</v>
      </c>
      <c r="H98" s="23">
        <f>SUM(H88:H97)</f>
        <v>1678383712</v>
      </c>
      <c r="I98" s="23">
        <f>SUM(I88:I97)</f>
        <v>1043860560</v>
      </c>
    </row>
    <row r="99" spans="2:9" s="10" customFormat="1" x14ac:dyDescent="0.25">
      <c r="B99" s="35"/>
      <c r="C99" s="35"/>
      <c r="D99" s="28" t="s">
        <v>106</v>
      </c>
      <c r="E99" s="29"/>
      <c r="F99" s="30"/>
      <c r="G99" s="25"/>
      <c r="H99" s="20"/>
      <c r="I99" s="20"/>
    </row>
    <row r="100" spans="2:9" ht="15.75" customHeight="1" x14ac:dyDescent="0.25">
      <c r="B100" s="35"/>
      <c r="C100" s="35"/>
      <c r="D100" s="32" t="s">
        <v>107</v>
      </c>
      <c r="E100" s="33"/>
      <c r="F100" s="34"/>
      <c r="G100" s="19">
        <f>H100+I100</f>
        <v>42900188</v>
      </c>
      <c r="H100" s="20">
        <v>39147594</v>
      </c>
      <c r="I100" s="20">
        <v>3752594</v>
      </c>
    </row>
    <row r="101" spans="2:9" ht="15.75" customHeight="1" x14ac:dyDescent="0.25">
      <c r="B101" s="35"/>
      <c r="C101" s="35"/>
      <c r="D101" s="32" t="s">
        <v>108</v>
      </c>
      <c r="E101" s="33"/>
      <c r="F101" s="34"/>
      <c r="G101" s="19">
        <f>H101+I101</f>
        <v>894114360</v>
      </c>
      <c r="H101" s="20">
        <v>860736385</v>
      </c>
      <c r="I101" s="20">
        <v>33377975</v>
      </c>
    </row>
    <row r="102" spans="2:9" ht="15.75" customHeight="1" x14ac:dyDescent="0.25">
      <c r="B102" s="35"/>
      <c r="C102" s="35"/>
      <c r="D102" s="32" t="s">
        <v>109</v>
      </c>
      <c r="E102" s="33"/>
      <c r="F102" s="34"/>
      <c r="G102" s="19">
        <f t="shared" si="5"/>
        <v>0</v>
      </c>
      <c r="H102" s="20">
        <v>0</v>
      </c>
      <c r="I102" s="20">
        <v>0</v>
      </c>
    </row>
    <row r="103" spans="2:9" ht="15.75" customHeight="1" x14ac:dyDescent="0.25">
      <c r="B103" s="35"/>
      <c r="C103" s="35"/>
      <c r="D103" s="32" t="s">
        <v>110</v>
      </c>
      <c r="E103" s="33"/>
      <c r="F103" s="34"/>
      <c r="G103" s="19">
        <f t="shared" si="5"/>
        <v>95518670</v>
      </c>
      <c r="H103" s="20">
        <v>45451960</v>
      </c>
      <c r="I103" s="20">
        <v>50066710</v>
      </c>
    </row>
    <row r="104" spans="2:9" ht="15.75" customHeight="1" x14ac:dyDescent="0.25">
      <c r="B104" s="35"/>
      <c r="C104" s="35"/>
      <c r="D104" s="28" t="s">
        <v>111</v>
      </c>
      <c r="E104" s="29"/>
      <c r="F104" s="30"/>
      <c r="G104" s="22">
        <f t="shared" si="5"/>
        <v>1032533218</v>
      </c>
      <c r="H104" s="23">
        <f>SUM(H100:H103)</f>
        <v>945335939</v>
      </c>
      <c r="I104" s="23">
        <f>SUM(I100:I103)</f>
        <v>87197279</v>
      </c>
    </row>
    <row r="105" spans="2:9" ht="15.75" customHeight="1" x14ac:dyDescent="0.25">
      <c r="B105" s="35"/>
      <c r="C105" s="35"/>
      <c r="D105" s="32" t="s">
        <v>112</v>
      </c>
      <c r="E105" s="33"/>
      <c r="F105" s="34"/>
      <c r="G105" s="19">
        <f t="shared" si="5"/>
        <v>485823921</v>
      </c>
      <c r="H105" s="20">
        <v>85011638</v>
      </c>
      <c r="I105" s="20">
        <v>400812283</v>
      </c>
    </row>
    <row r="106" spans="2:9" ht="15" customHeight="1" x14ac:dyDescent="0.25">
      <c r="B106" s="35"/>
      <c r="C106" s="35"/>
      <c r="D106" s="32" t="s">
        <v>113</v>
      </c>
      <c r="E106" s="33"/>
      <c r="F106" s="34"/>
      <c r="G106" s="19">
        <f t="shared" si="5"/>
        <v>26582604</v>
      </c>
      <c r="H106" s="20">
        <v>26582604</v>
      </c>
      <c r="I106" s="20">
        <v>0</v>
      </c>
    </row>
    <row r="107" spans="2:9" x14ac:dyDescent="0.25">
      <c r="B107" s="35"/>
      <c r="C107" s="35"/>
      <c r="D107" s="32" t="s">
        <v>114</v>
      </c>
      <c r="E107" s="33"/>
      <c r="F107" s="34"/>
      <c r="G107" s="19">
        <f t="shared" si="5"/>
        <v>404990378</v>
      </c>
      <c r="H107" s="20">
        <v>187056252</v>
      </c>
      <c r="I107" s="20">
        <v>217934126</v>
      </c>
    </row>
    <row r="108" spans="2:9" ht="15.75" customHeight="1" x14ac:dyDescent="0.25">
      <c r="B108" s="35"/>
      <c r="C108" s="35"/>
      <c r="D108" s="28" t="s">
        <v>115</v>
      </c>
      <c r="E108" s="29"/>
      <c r="F108" s="30"/>
      <c r="G108" s="22">
        <f t="shared" si="5"/>
        <v>917396903</v>
      </c>
      <c r="H108" s="23">
        <f>SUM(H105:H107)</f>
        <v>298650494</v>
      </c>
      <c r="I108" s="23">
        <f>SUM(I105:I107)</f>
        <v>618746409</v>
      </c>
    </row>
    <row r="109" spans="2:9" x14ac:dyDescent="0.25">
      <c r="B109" s="35"/>
      <c r="C109" s="35"/>
      <c r="D109" s="28" t="s">
        <v>116</v>
      </c>
      <c r="E109" s="29"/>
      <c r="F109" s="30"/>
      <c r="G109" s="22">
        <f t="shared" si="5"/>
        <v>1949930121</v>
      </c>
      <c r="H109" s="23">
        <f>H104+H108</f>
        <v>1243986433</v>
      </c>
      <c r="I109" s="23">
        <f>I104+I108</f>
        <v>705943688</v>
      </c>
    </row>
    <row r="110" spans="2:9" s="10" customFormat="1" ht="26.25" customHeight="1" x14ac:dyDescent="0.25">
      <c r="B110" s="35"/>
      <c r="C110" s="35"/>
      <c r="D110" s="28" t="s">
        <v>117</v>
      </c>
      <c r="E110" s="29"/>
      <c r="F110" s="30"/>
      <c r="G110" s="22">
        <f t="shared" si="5"/>
        <v>772314151</v>
      </c>
      <c r="H110" s="23">
        <f>H98-H109</f>
        <v>434397279</v>
      </c>
      <c r="I110" s="23">
        <f>I98-I109</f>
        <v>337916872</v>
      </c>
    </row>
    <row r="111" spans="2:9" ht="16.5" customHeight="1" x14ac:dyDescent="0.25">
      <c r="B111" s="35"/>
      <c r="C111" s="35"/>
      <c r="D111" s="42" t="s">
        <v>118</v>
      </c>
      <c r="E111" s="43"/>
      <c r="F111" s="44"/>
      <c r="G111" s="19">
        <f t="shared" si="5"/>
        <v>2039189503</v>
      </c>
      <c r="H111" s="20">
        <v>949443198</v>
      </c>
      <c r="I111" s="20">
        <v>1089746305</v>
      </c>
    </row>
    <row r="112" spans="2:9" ht="16.5" customHeight="1" x14ac:dyDescent="0.25">
      <c r="B112" s="35"/>
      <c r="C112" s="35"/>
      <c r="D112" s="42" t="s">
        <v>119</v>
      </c>
      <c r="E112" s="43"/>
      <c r="F112" s="44"/>
      <c r="G112" s="19">
        <f t="shared" si="5"/>
        <v>0</v>
      </c>
      <c r="H112" s="20">
        <v>0</v>
      </c>
      <c r="I112" s="20">
        <v>0</v>
      </c>
    </row>
    <row r="113" spans="2:9" ht="16.5" customHeight="1" x14ac:dyDescent="0.25">
      <c r="B113" s="35"/>
      <c r="C113" s="35"/>
      <c r="D113" s="45" t="s">
        <v>120</v>
      </c>
      <c r="E113" s="46"/>
      <c r="F113" s="47"/>
      <c r="G113" s="19">
        <f>H113+I113</f>
        <v>0</v>
      </c>
      <c r="H113" s="20">
        <v>0</v>
      </c>
      <c r="I113" s="20">
        <v>0</v>
      </c>
    </row>
    <row r="114" spans="2:9" ht="15" customHeight="1" x14ac:dyDescent="0.25">
      <c r="B114" s="35"/>
      <c r="C114" s="35"/>
      <c r="D114" s="42" t="s">
        <v>121</v>
      </c>
      <c r="E114" s="43"/>
      <c r="F114" s="44"/>
      <c r="G114" s="19">
        <f>H114+I114</f>
        <v>685607724</v>
      </c>
      <c r="H114" s="20">
        <v>476019190</v>
      </c>
      <c r="I114" s="20">
        <v>209588534</v>
      </c>
    </row>
    <row r="115" spans="2:9" s="26" customFormat="1" ht="15" customHeight="1" x14ac:dyDescent="0.25">
      <c r="B115" s="35"/>
      <c r="C115" s="35"/>
      <c r="D115" s="48" t="s">
        <v>122</v>
      </c>
      <c r="E115" s="49"/>
      <c r="F115" s="50"/>
      <c r="G115" s="23">
        <f>G110-G111-G112-G113-G114</f>
        <v>-1952483076</v>
      </c>
      <c r="H115" s="23">
        <f>H110-H111-H112-H113-H114</f>
        <v>-991065109</v>
      </c>
      <c r="I115" s="23">
        <f>I110-I111-I112-I113-I114</f>
        <v>-961417967</v>
      </c>
    </row>
    <row r="116" spans="2:9" s="10" customFormat="1" x14ac:dyDescent="0.25">
      <c r="B116" s="35"/>
      <c r="C116" s="35"/>
      <c r="D116" s="28" t="s">
        <v>123</v>
      </c>
      <c r="E116" s="29"/>
      <c r="F116" s="30"/>
      <c r="G116" s="19"/>
      <c r="H116" s="20"/>
      <c r="I116" s="20"/>
    </row>
    <row r="117" spans="2:9" ht="15.75" customHeight="1" x14ac:dyDescent="0.25">
      <c r="B117" s="35"/>
      <c r="C117" s="35"/>
      <c r="D117" s="32" t="s">
        <v>124</v>
      </c>
      <c r="E117" s="33"/>
      <c r="F117" s="34"/>
      <c r="G117" s="19">
        <f t="shared" si="5"/>
        <v>164409953</v>
      </c>
      <c r="H117" s="20">
        <v>120701555</v>
      </c>
      <c r="I117" s="20">
        <v>43708398</v>
      </c>
    </row>
    <row r="118" spans="2:9" ht="15" customHeight="1" x14ac:dyDescent="0.25">
      <c r="B118" s="35"/>
      <c r="C118" s="35"/>
      <c r="D118" s="32" t="s">
        <v>125</v>
      </c>
      <c r="E118" s="33"/>
      <c r="F118" s="34"/>
      <c r="G118" s="19">
        <f t="shared" si="5"/>
        <v>682362565</v>
      </c>
      <c r="H118" s="20">
        <v>-99127280</v>
      </c>
      <c r="I118" s="20">
        <v>781489845</v>
      </c>
    </row>
    <row r="119" spans="2:9" ht="15.75" customHeight="1" x14ac:dyDescent="0.25">
      <c r="B119" s="35"/>
      <c r="C119" s="35"/>
      <c r="D119" s="32" t="s">
        <v>126</v>
      </c>
      <c r="E119" s="33"/>
      <c r="F119" s="34"/>
      <c r="G119" s="19">
        <f t="shared" si="5"/>
        <v>0</v>
      </c>
      <c r="H119" s="20">
        <v>-254943</v>
      </c>
      <c r="I119" s="20">
        <v>254943</v>
      </c>
    </row>
    <row r="120" spans="2:9" ht="15.75" customHeight="1" x14ac:dyDescent="0.25">
      <c r="B120" s="35"/>
      <c r="C120" s="35"/>
      <c r="D120" s="32" t="s">
        <v>127</v>
      </c>
      <c r="E120" s="33"/>
      <c r="F120" s="34"/>
      <c r="G120" s="19">
        <f t="shared" si="5"/>
        <v>195944</v>
      </c>
      <c r="H120" s="20">
        <v>62755</v>
      </c>
      <c r="I120" s="20">
        <v>133189</v>
      </c>
    </row>
    <row r="121" spans="2:9" ht="15.75" customHeight="1" x14ac:dyDescent="0.25">
      <c r="B121" s="35"/>
      <c r="C121" s="35"/>
      <c r="D121" s="32" t="s">
        <v>128</v>
      </c>
      <c r="E121" s="33"/>
      <c r="F121" s="34"/>
      <c r="G121" s="19">
        <f t="shared" si="5"/>
        <v>2430612263</v>
      </c>
      <c r="H121" s="20">
        <v>1416362823</v>
      </c>
      <c r="I121" s="20">
        <v>1014249440</v>
      </c>
    </row>
    <row r="122" spans="2:9" ht="15.75" customHeight="1" x14ac:dyDescent="0.25">
      <c r="B122" s="35"/>
      <c r="C122" s="35"/>
      <c r="D122" s="32" t="s">
        <v>129</v>
      </c>
      <c r="E122" s="33"/>
      <c r="F122" s="34"/>
      <c r="G122" s="19">
        <f t="shared" si="5"/>
        <v>0</v>
      </c>
      <c r="H122" s="20">
        <v>0</v>
      </c>
      <c r="I122" s="20">
        <v>0</v>
      </c>
    </row>
    <row r="123" spans="2:9" x14ac:dyDescent="0.25">
      <c r="B123" s="35"/>
      <c r="C123" s="35"/>
      <c r="D123" s="32" t="s">
        <v>130</v>
      </c>
      <c r="E123" s="33"/>
      <c r="F123" s="34"/>
      <c r="G123" s="19">
        <f t="shared" si="5"/>
        <v>344274916</v>
      </c>
      <c r="H123" s="20">
        <v>260231332</v>
      </c>
      <c r="I123" s="20">
        <v>84043584</v>
      </c>
    </row>
    <row r="124" spans="2:9" s="26" customFormat="1" x14ac:dyDescent="0.25">
      <c r="B124" s="35"/>
      <c r="C124" s="35"/>
      <c r="D124" s="28" t="s">
        <v>131</v>
      </c>
      <c r="E124" s="29"/>
      <c r="F124" s="30"/>
      <c r="G124" s="22">
        <f t="shared" si="5"/>
        <v>3621855641</v>
      </c>
      <c r="H124" s="23">
        <f>SUM(H117:H123)</f>
        <v>1697976242</v>
      </c>
      <c r="I124" s="23">
        <f>SUM(I117:I123)</f>
        <v>1923879399</v>
      </c>
    </row>
    <row r="125" spans="2:9" s="10" customFormat="1" x14ac:dyDescent="0.25">
      <c r="B125" s="35"/>
      <c r="C125" s="35"/>
      <c r="D125" s="28" t="s">
        <v>132</v>
      </c>
      <c r="E125" s="29"/>
      <c r="F125" s="30"/>
      <c r="G125" s="25"/>
      <c r="H125" s="20"/>
      <c r="I125" s="20"/>
    </row>
    <row r="126" spans="2:9" ht="15.75" customHeight="1" x14ac:dyDescent="0.25">
      <c r="B126" s="35"/>
      <c r="C126" s="35"/>
      <c r="D126" s="32" t="s">
        <v>133</v>
      </c>
      <c r="E126" s="33"/>
      <c r="F126" s="34"/>
      <c r="G126" s="19">
        <f t="shared" si="5"/>
        <v>125836202</v>
      </c>
      <c r="H126" s="20">
        <v>82380795</v>
      </c>
      <c r="I126" s="20">
        <v>43455407</v>
      </c>
    </row>
    <row r="127" spans="2:9" ht="15.75" customHeight="1" x14ac:dyDescent="0.25">
      <c r="B127" s="35"/>
      <c r="C127" s="35"/>
      <c r="D127" s="32" t="s">
        <v>134</v>
      </c>
      <c r="E127" s="33"/>
      <c r="F127" s="34"/>
      <c r="G127" s="19">
        <f t="shared" si="5"/>
        <v>334538584</v>
      </c>
      <c r="H127" s="20">
        <v>-379039199</v>
      </c>
      <c r="I127" s="20">
        <v>713577783</v>
      </c>
    </row>
    <row r="128" spans="2:9" ht="15.75" customHeight="1" x14ac:dyDescent="0.25">
      <c r="B128" s="35"/>
      <c r="C128" s="35"/>
      <c r="D128" s="32" t="s">
        <v>135</v>
      </c>
      <c r="E128" s="33"/>
      <c r="F128" s="34"/>
      <c r="G128" s="19">
        <f t="shared" si="5"/>
        <v>3726541</v>
      </c>
      <c r="H128" s="20">
        <v>1402364</v>
      </c>
      <c r="I128" s="20">
        <v>2324177</v>
      </c>
    </row>
    <row r="129" spans="2:9" x14ac:dyDescent="0.25">
      <c r="B129" s="35"/>
      <c r="C129" s="35"/>
      <c r="D129" s="32" t="s">
        <v>136</v>
      </c>
      <c r="E129" s="33"/>
      <c r="F129" s="34"/>
      <c r="G129" s="19">
        <f t="shared" si="5"/>
        <v>0</v>
      </c>
      <c r="H129" s="20">
        <v>0</v>
      </c>
      <c r="I129" s="20">
        <v>0</v>
      </c>
    </row>
    <row r="130" spans="2:9" x14ac:dyDescent="0.25">
      <c r="B130" s="35"/>
      <c r="C130" s="35"/>
      <c r="D130" s="32" t="s">
        <v>137</v>
      </c>
      <c r="E130" s="33"/>
      <c r="F130" s="34"/>
      <c r="G130" s="19">
        <f t="shared" si="5"/>
        <v>76517431</v>
      </c>
      <c r="H130" s="20">
        <v>75208755</v>
      </c>
      <c r="I130" s="20">
        <v>1308676</v>
      </c>
    </row>
    <row r="131" spans="2:9" s="26" customFormat="1" x14ac:dyDescent="0.25">
      <c r="B131" s="35"/>
      <c r="C131" s="35"/>
      <c r="D131" s="28" t="s">
        <v>138</v>
      </c>
      <c r="E131" s="29"/>
      <c r="F131" s="30"/>
      <c r="G131" s="22">
        <f>H131+I131</f>
        <v>540618758</v>
      </c>
      <c r="H131" s="23">
        <f>SUM(H126:H130)</f>
        <v>-220047285</v>
      </c>
      <c r="I131" s="23">
        <f>SUM(I126:I130)</f>
        <v>760666043</v>
      </c>
    </row>
    <row r="132" spans="2:9" s="10" customFormat="1" ht="15.75" customHeight="1" x14ac:dyDescent="0.25">
      <c r="B132" s="35"/>
      <c r="C132" s="35"/>
      <c r="D132" s="28" t="s">
        <v>139</v>
      </c>
      <c r="E132" s="29"/>
      <c r="F132" s="30"/>
      <c r="G132" s="22">
        <f t="shared" si="5"/>
        <v>1128753807</v>
      </c>
      <c r="H132" s="23">
        <f>H115+H124-H131</f>
        <v>926958418</v>
      </c>
      <c r="I132" s="23">
        <f>I115+I124-I131</f>
        <v>201795389</v>
      </c>
    </row>
    <row r="133" spans="2:9" s="10" customFormat="1" x14ac:dyDescent="0.25">
      <c r="B133" s="35"/>
      <c r="C133" s="35"/>
      <c r="D133" s="28" t="s">
        <v>140</v>
      </c>
      <c r="E133" s="29"/>
      <c r="F133" s="30"/>
      <c r="G133" s="25"/>
      <c r="H133" s="20"/>
      <c r="I133" s="20"/>
    </row>
    <row r="134" spans="2:9" ht="15.75" customHeight="1" x14ac:dyDescent="0.25">
      <c r="B134" s="35"/>
      <c r="C134" s="35"/>
      <c r="D134" s="32" t="s">
        <v>141</v>
      </c>
      <c r="E134" s="33"/>
      <c r="F134" s="34"/>
      <c r="G134" s="19">
        <f t="shared" ref="G134:G139" si="6">H134+I134</f>
        <v>266241238</v>
      </c>
      <c r="H134" s="20">
        <v>266241238</v>
      </c>
      <c r="I134" s="20">
        <v>0</v>
      </c>
    </row>
    <row r="135" spans="2:9" ht="15.75" customHeight="1" x14ac:dyDescent="0.25">
      <c r="B135" s="35"/>
      <c r="C135" s="35"/>
      <c r="D135" s="32" t="s">
        <v>142</v>
      </c>
      <c r="E135" s="33"/>
      <c r="F135" s="34"/>
      <c r="G135" s="19">
        <f t="shared" si="6"/>
        <v>39080736</v>
      </c>
      <c r="H135" s="20">
        <v>39080736</v>
      </c>
      <c r="I135" s="20">
        <v>0</v>
      </c>
    </row>
    <row r="136" spans="2:9" ht="15.75" customHeight="1" x14ac:dyDescent="0.25">
      <c r="B136" s="35"/>
      <c r="C136" s="35"/>
      <c r="D136" s="32" t="s">
        <v>143</v>
      </c>
      <c r="E136" s="33"/>
      <c r="F136" s="34"/>
      <c r="G136" s="19">
        <f t="shared" si="6"/>
        <v>3223631</v>
      </c>
      <c r="H136" s="20">
        <v>3223631</v>
      </c>
      <c r="I136" s="20">
        <v>0</v>
      </c>
    </row>
    <row r="137" spans="2:9" x14ac:dyDescent="0.25">
      <c r="B137" s="35"/>
      <c r="C137" s="35"/>
      <c r="D137" s="32" t="s">
        <v>144</v>
      </c>
      <c r="E137" s="33"/>
      <c r="F137" s="34"/>
      <c r="G137" s="19">
        <f t="shared" si="6"/>
        <v>14446951</v>
      </c>
      <c r="H137" s="20">
        <v>14446951</v>
      </c>
      <c r="I137" s="20">
        <v>0</v>
      </c>
    </row>
    <row r="138" spans="2:9" ht="15.75" customHeight="1" x14ac:dyDescent="0.25">
      <c r="B138" s="35"/>
      <c r="C138" s="35"/>
      <c r="D138" s="32" t="s">
        <v>145</v>
      </c>
      <c r="E138" s="33"/>
      <c r="F138" s="34"/>
      <c r="G138" s="19">
        <f t="shared" si="6"/>
        <v>49043196</v>
      </c>
      <c r="H138" s="20">
        <v>49043196</v>
      </c>
      <c r="I138" s="20">
        <v>0</v>
      </c>
    </row>
    <row r="139" spans="2:9" x14ac:dyDescent="0.25">
      <c r="B139" s="35"/>
      <c r="C139" s="35"/>
      <c r="D139" s="32" t="s">
        <v>146</v>
      </c>
      <c r="E139" s="33"/>
      <c r="F139" s="34"/>
      <c r="G139" s="19">
        <f t="shared" si="6"/>
        <v>63294806</v>
      </c>
      <c r="H139" s="20">
        <v>63294806</v>
      </c>
      <c r="I139" s="20">
        <v>0</v>
      </c>
    </row>
    <row r="140" spans="2:9" ht="15.75" customHeight="1" x14ac:dyDescent="0.25">
      <c r="B140" s="35"/>
      <c r="C140" s="35"/>
      <c r="D140" s="32" t="s">
        <v>147</v>
      </c>
      <c r="E140" s="33"/>
      <c r="F140" s="34"/>
      <c r="G140" s="19">
        <f>H140+I140</f>
        <v>60486927</v>
      </c>
      <c r="H140" s="20">
        <v>60486927</v>
      </c>
      <c r="I140" s="20">
        <v>0</v>
      </c>
    </row>
    <row r="141" spans="2:9" x14ac:dyDescent="0.25">
      <c r="B141" s="35"/>
      <c r="C141" s="35"/>
      <c r="D141" s="28" t="s">
        <v>148</v>
      </c>
      <c r="E141" s="29"/>
      <c r="F141" s="30"/>
      <c r="G141" s="22">
        <f t="shared" si="5"/>
        <v>495817485</v>
      </c>
      <c r="H141" s="23">
        <f>SUM(H134:H140)</f>
        <v>495817485</v>
      </c>
      <c r="I141" s="23">
        <v>0</v>
      </c>
    </row>
    <row r="142" spans="2:9" s="10" customFormat="1" ht="15.75" customHeight="1" x14ac:dyDescent="0.25">
      <c r="B142" s="35"/>
      <c r="C142" s="35"/>
      <c r="D142" s="28" t="s">
        <v>149</v>
      </c>
      <c r="E142" s="29"/>
      <c r="F142" s="30"/>
      <c r="G142" s="25"/>
      <c r="H142" s="20"/>
      <c r="I142" s="20"/>
    </row>
    <row r="143" spans="2:9" s="10" customFormat="1" ht="27.75" customHeight="1" x14ac:dyDescent="0.25">
      <c r="B143" s="35"/>
      <c r="C143" s="35"/>
      <c r="D143" s="28" t="s">
        <v>150</v>
      </c>
      <c r="E143" s="29"/>
      <c r="F143" s="30"/>
      <c r="G143" s="22">
        <f t="shared" si="5"/>
        <v>632936322</v>
      </c>
      <c r="H143" s="23">
        <f>H132-H141</f>
        <v>431140933</v>
      </c>
      <c r="I143" s="23">
        <f>I132-I141</f>
        <v>201795389</v>
      </c>
    </row>
    <row r="144" spans="2:9" x14ac:dyDescent="0.25">
      <c r="B144" s="35"/>
      <c r="C144" s="35"/>
      <c r="D144" s="32" t="s">
        <v>151</v>
      </c>
      <c r="E144" s="33"/>
      <c r="F144" s="34"/>
      <c r="G144" s="19">
        <f t="shared" si="5"/>
        <v>82896158</v>
      </c>
      <c r="H144" s="20">
        <v>82896158</v>
      </c>
      <c r="I144" s="20">
        <v>0</v>
      </c>
    </row>
    <row r="145" spans="2:9" s="10" customFormat="1" ht="15.75" customHeight="1" x14ac:dyDescent="0.25">
      <c r="B145" s="35"/>
      <c r="C145" s="35"/>
      <c r="D145" s="28" t="s">
        <v>152</v>
      </c>
      <c r="E145" s="29"/>
      <c r="F145" s="30"/>
      <c r="G145" s="22">
        <f t="shared" si="5"/>
        <v>550040164</v>
      </c>
      <c r="H145" s="23">
        <f>H143-H144</f>
        <v>348244775</v>
      </c>
      <c r="I145" s="23">
        <f>I143-I144</f>
        <v>201795389</v>
      </c>
    </row>
    <row r="146" spans="2:9" ht="15.75" customHeight="1" x14ac:dyDescent="0.25">
      <c r="B146" s="35"/>
      <c r="C146" s="35"/>
      <c r="D146" s="32" t="s">
        <v>153</v>
      </c>
      <c r="E146" s="33"/>
      <c r="F146" s="34"/>
      <c r="G146" s="19">
        <f t="shared" si="5"/>
        <v>0</v>
      </c>
      <c r="H146" s="20">
        <v>0</v>
      </c>
      <c r="I146" s="20">
        <v>0</v>
      </c>
    </row>
    <row r="147" spans="2:9" ht="15.75" customHeight="1" x14ac:dyDescent="0.25">
      <c r="B147" s="35"/>
      <c r="C147" s="35"/>
      <c r="D147" s="32" t="s">
        <v>154</v>
      </c>
      <c r="E147" s="33"/>
      <c r="F147" s="34"/>
      <c r="G147" s="19">
        <f t="shared" si="5"/>
        <v>0</v>
      </c>
      <c r="H147" s="20">
        <v>0</v>
      </c>
      <c r="I147" s="20">
        <v>0</v>
      </c>
    </row>
    <row r="148" spans="2:9" s="10" customFormat="1" x14ac:dyDescent="0.25">
      <c r="B148" s="35"/>
      <c r="C148" s="35"/>
      <c r="D148" s="28" t="s">
        <v>155</v>
      </c>
      <c r="E148" s="29"/>
      <c r="F148" s="30"/>
      <c r="G148" s="22">
        <f t="shared" si="5"/>
        <v>550040164</v>
      </c>
      <c r="H148" s="23">
        <f>H145+H146+H147</f>
        <v>348244775</v>
      </c>
      <c r="I148" s="23">
        <f>I145+I146+I147</f>
        <v>201795389</v>
      </c>
    </row>
    <row r="149" spans="2:9" ht="15.75" x14ac:dyDescent="0.25">
      <c r="B149" s="5"/>
    </row>
    <row r="150" spans="2:9" ht="15.75" x14ac:dyDescent="0.25">
      <c r="B150" s="6"/>
      <c r="C150" s="6"/>
    </row>
    <row r="151" spans="2:9" x14ac:dyDescent="0.25">
      <c r="B151" s="7"/>
      <c r="C151" s="7"/>
    </row>
    <row r="152" spans="2:9" ht="15.75" customHeight="1" x14ac:dyDescent="0.25">
      <c r="B152" s="31"/>
      <c r="C152" s="31"/>
      <c r="D152" s="31"/>
      <c r="E152" s="31"/>
      <c r="G152" s="11"/>
    </row>
    <row r="153" spans="2:9" ht="15.75" customHeight="1" x14ac:dyDescent="0.25">
      <c r="D153" s="8"/>
      <c r="G153" s="8"/>
    </row>
    <row r="154" spans="2:9" ht="15.75" customHeight="1" x14ac:dyDescent="0.25">
      <c r="B154" s="31"/>
      <c r="C154" s="31"/>
      <c r="D154" s="31"/>
      <c r="E154" s="31"/>
      <c r="G154" s="11"/>
    </row>
    <row r="155" spans="2:9" ht="15.75" customHeight="1" x14ac:dyDescent="0.25">
      <c r="D155" s="8"/>
    </row>
    <row r="156" spans="2:9" ht="15.75" customHeight="1" x14ac:dyDescent="0.25">
      <c r="B156" s="31"/>
      <c r="C156" s="31"/>
      <c r="D156" s="31"/>
      <c r="E156" s="31"/>
      <c r="G156" s="11"/>
    </row>
    <row r="157" spans="2:9" ht="15.75" x14ac:dyDescent="0.25">
      <c r="B157" s="9"/>
    </row>
  </sheetData>
  <mergeCells count="159">
    <mergeCell ref="B7:C11"/>
    <mergeCell ref="D7:G7"/>
    <mergeCell ref="E8:G8"/>
    <mergeCell ref="E9:G9"/>
    <mergeCell ref="E10:G10"/>
    <mergeCell ref="E11:G11"/>
    <mergeCell ref="A1:G2"/>
    <mergeCell ref="B3:C6"/>
    <mergeCell ref="D3:G3"/>
    <mergeCell ref="E4:G4"/>
    <mergeCell ref="E5:G5"/>
    <mergeCell ref="E6:G6"/>
    <mergeCell ref="E19:G19"/>
    <mergeCell ref="D20:G20"/>
    <mergeCell ref="E21:G21"/>
    <mergeCell ref="E22:G22"/>
    <mergeCell ref="E23:G23"/>
    <mergeCell ref="E24:G24"/>
    <mergeCell ref="B12:C15"/>
    <mergeCell ref="D12:G12"/>
    <mergeCell ref="E13:G13"/>
    <mergeCell ref="E14:G14"/>
    <mergeCell ref="E15:G15"/>
    <mergeCell ref="B16:C24"/>
    <mergeCell ref="D16:G16"/>
    <mergeCell ref="D17:D18"/>
    <mergeCell ref="E17:G17"/>
    <mergeCell ref="E18:G18"/>
    <mergeCell ref="D32:E32"/>
    <mergeCell ref="D33:E33"/>
    <mergeCell ref="D34:E34"/>
    <mergeCell ref="D35:E35"/>
    <mergeCell ref="D36:E36"/>
    <mergeCell ref="D37:E37"/>
    <mergeCell ref="B25:C84"/>
    <mergeCell ref="D25:G25"/>
    <mergeCell ref="D26:E26"/>
    <mergeCell ref="F26:G26"/>
    <mergeCell ref="D27:E27"/>
    <mergeCell ref="F27:G27"/>
    <mergeCell ref="D28:E28"/>
    <mergeCell ref="D29:E29"/>
    <mergeCell ref="D30:E30"/>
    <mergeCell ref="D31:E31"/>
    <mergeCell ref="D44:E44"/>
    <mergeCell ref="D45:E45"/>
    <mergeCell ref="D46:E46"/>
    <mergeCell ref="D47:E47"/>
    <mergeCell ref="D48:E48"/>
    <mergeCell ref="D49:E49"/>
    <mergeCell ref="D38:E38"/>
    <mergeCell ref="D39:E39"/>
    <mergeCell ref="D68:E68"/>
    <mergeCell ref="D69:E69"/>
    <mergeCell ref="D40:E40"/>
    <mergeCell ref="D41:E41"/>
    <mergeCell ref="D42:E42"/>
    <mergeCell ref="D43:E43"/>
    <mergeCell ref="D56:E56"/>
    <mergeCell ref="D57:E57"/>
    <mergeCell ref="D58:E58"/>
    <mergeCell ref="D59:E59"/>
    <mergeCell ref="D60:E60"/>
    <mergeCell ref="D62:E62"/>
    <mergeCell ref="D63:E63"/>
    <mergeCell ref="D64:E64"/>
    <mergeCell ref="D65:E65"/>
    <mergeCell ref="D66:E66"/>
    <mergeCell ref="D67:E67"/>
    <mergeCell ref="D61:E61"/>
    <mergeCell ref="D50:E50"/>
    <mergeCell ref="D51:E51"/>
    <mergeCell ref="D52:E52"/>
    <mergeCell ref="D53:E53"/>
    <mergeCell ref="D54:E54"/>
    <mergeCell ref="D55:E55"/>
    <mergeCell ref="D74:E7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94:F94"/>
    <mergeCell ref="D95:F95"/>
    <mergeCell ref="D96:F96"/>
    <mergeCell ref="D97:F97"/>
    <mergeCell ref="D98:F98"/>
    <mergeCell ref="D99:F99"/>
    <mergeCell ref="D80:E80"/>
    <mergeCell ref="D81:E81"/>
    <mergeCell ref="D82:E82"/>
    <mergeCell ref="D83:E83"/>
    <mergeCell ref="D84:E84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F105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48:F148"/>
    <mergeCell ref="B152:E152"/>
    <mergeCell ref="B154:E154"/>
    <mergeCell ref="B156:E156"/>
    <mergeCell ref="D142:F142"/>
    <mergeCell ref="D143:F143"/>
    <mergeCell ref="D144:F144"/>
    <mergeCell ref="D145:F145"/>
    <mergeCell ref="D146:F146"/>
    <mergeCell ref="D147:F147"/>
    <mergeCell ref="B85:C148"/>
    <mergeCell ref="D85:G85"/>
    <mergeCell ref="D86:F86"/>
    <mergeCell ref="D87:F87"/>
    <mergeCell ref="D88:F88"/>
    <mergeCell ref="D89:F89"/>
    <mergeCell ref="D90:F90"/>
    <mergeCell ref="D91:F91"/>
    <mergeCell ref="D92:F92"/>
    <mergeCell ref="D93:F93"/>
    <mergeCell ref="D136:F136"/>
    <mergeCell ref="D137:F137"/>
    <mergeCell ref="D138:F138"/>
    <mergeCell ref="D139:F139"/>
  </mergeCells>
  <hyperlinks>
    <hyperlink ref="E11" r:id="rId1" xr:uid="{56BBD53C-F24F-4E18-B541-08F560C5E432}"/>
  </hyperlinks>
  <pageMargins left="0" right="0" top="0" bottom="0" header="0" footer="0"/>
  <pageSetup paperSize="9" scale="6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E07A-1A6B-4F77-A9C9-855AC2AD2F28}">
  <dimension ref="A1:I157"/>
  <sheetViews>
    <sheetView tabSelected="1" zoomScale="70" zoomScaleNormal="70" workbookViewId="0">
      <selection activeCell="G126" sqref="G126:I148"/>
    </sheetView>
  </sheetViews>
  <sheetFormatPr defaultRowHeight="15" x14ac:dyDescent="0.25"/>
  <cols>
    <col min="1" max="1" width="3" customWidth="1"/>
    <col min="2" max="3" width="2.140625" customWidth="1"/>
    <col min="4" max="4" width="30.42578125" customWidth="1"/>
    <col min="5" max="5" width="47.140625" customWidth="1"/>
    <col min="6" max="7" width="18.7109375" customWidth="1"/>
    <col min="8" max="9" width="18.5703125" style="12" customWidth="1"/>
  </cols>
  <sheetData>
    <row r="1" spans="1:7" ht="15" customHeight="1" x14ac:dyDescent="0.25">
      <c r="A1" s="95" t="s">
        <v>162</v>
      </c>
      <c r="B1" s="95"/>
      <c r="C1" s="95"/>
      <c r="D1" s="95"/>
      <c r="E1" s="95"/>
      <c r="F1" s="95"/>
      <c r="G1" s="95"/>
    </row>
    <row r="2" spans="1:7" ht="15.75" customHeight="1" thickBot="1" x14ac:dyDescent="0.3">
      <c r="A2" s="95"/>
      <c r="B2" s="95"/>
      <c r="C2" s="95"/>
      <c r="D2" s="95"/>
      <c r="E2" s="95"/>
      <c r="F2" s="95"/>
      <c r="G2" s="95"/>
    </row>
    <row r="3" spans="1:7" ht="15.75" thickBot="1" x14ac:dyDescent="0.3">
      <c r="B3" s="69">
        <v>1</v>
      </c>
      <c r="C3" s="70"/>
      <c r="D3" s="75" t="s">
        <v>5</v>
      </c>
      <c r="E3" s="76"/>
      <c r="F3" s="76"/>
      <c r="G3" s="77"/>
    </row>
    <row r="4" spans="1:7" ht="15.75" customHeight="1" thickBot="1" x14ac:dyDescent="0.3">
      <c r="B4" s="71"/>
      <c r="C4" s="72"/>
      <c r="D4" s="1" t="s">
        <v>6</v>
      </c>
      <c r="E4" s="60" t="s">
        <v>7</v>
      </c>
      <c r="F4" s="61"/>
      <c r="G4" s="62"/>
    </row>
    <row r="5" spans="1:7" ht="15.75" thickBot="1" x14ac:dyDescent="0.3">
      <c r="B5" s="71"/>
      <c r="C5" s="72"/>
      <c r="D5" s="1" t="s">
        <v>8</v>
      </c>
      <c r="E5" s="60" t="s">
        <v>9</v>
      </c>
      <c r="F5" s="61"/>
      <c r="G5" s="62"/>
    </row>
    <row r="6" spans="1:7" ht="15.75" thickBot="1" x14ac:dyDescent="0.3">
      <c r="B6" s="73"/>
      <c r="C6" s="74"/>
      <c r="D6" s="1" t="s">
        <v>10</v>
      </c>
      <c r="E6" s="60" t="s">
        <v>0</v>
      </c>
      <c r="F6" s="61"/>
      <c r="G6" s="62"/>
    </row>
    <row r="7" spans="1:7" ht="15.75" thickBot="1" x14ac:dyDescent="0.3">
      <c r="B7" s="69">
        <v>2</v>
      </c>
      <c r="C7" s="70"/>
      <c r="D7" s="75" t="s">
        <v>11</v>
      </c>
      <c r="E7" s="76"/>
      <c r="F7" s="76"/>
      <c r="G7" s="77"/>
    </row>
    <row r="8" spans="1:7" ht="15" customHeight="1" thickBot="1" x14ac:dyDescent="0.3">
      <c r="B8" s="71"/>
      <c r="C8" s="72"/>
      <c r="D8" s="2" t="s">
        <v>12</v>
      </c>
      <c r="E8" s="60" t="s">
        <v>13</v>
      </c>
      <c r="F8" s="61"/>
      <c r="G8" s="62"/>
    </row>
    <row r="9" spans="1:7" ht="15" customHeight="1" thickBot="1" x14ac:dyDescent="0.3">
      <c r="B9" s="71"/>
      <c r="C9" s="72"/>
      <c r="D9" s="2" t="s">
        <v>14</v>
      </c>
      <c r="E9" s="60" t="s">
        <v>13</v>
      </c>
      <c r="F9" s="61"/>
      <c r="G9" s="62"/>
    </row>
    <row r="10" spans="1:7" ht="15.75" thickBot="1" x14ac:dyDescent="0.3">
      <c r="B10" s="71"/>
      <c r="C10" s="72"/>
      <c r="D10" s="3" t="s">
        <v>30</v>
      </c>
      <c r="E10" s="60" t="s">
        <v>1</v>
      </c>
      <c r="F10" s="61"/>
      <c r="G10" s="62"/>
    </row>
    <row r="11" spans="1:7" ht="15.75" thickBot="1" x14ac:dyDescent="0.3">
      <c r="B11" s="73"/>
      <c r="C11" s="74"/>
      <c r="D11" s="1" t="s">
        <v>15</v>
      </c>
      <c r="E11" s="92" t="s">
        <v>4</v>
      </c>
      <c r="F11" s="93"/>
      <c r="G11" s="94"/>
    </row>
    <row r="12" spans="1:7" ht="15.75" thickBot="1" x14ac:dyDescent="0.3">
      <c r="B12" s="69">
        <v>3</v>
      </c>
      <c r="C12" s="70"/>
      <c r="D12" s="75" t="s">
        <v>16</v>
      </c>
      <c r="E12" s="76"/>
      <c r="F12" s="76"/>
      <c r="G12" s="77"/>
    </row>
    <row r="13" spans="1:7" ht="31.5" customHeight="1" thickBot="1" x14ac:dyDescent="0.3">
      <c r="B13" s="71"/>
      <c r="C13" s="72"/>
      <c r="D13" s="1" t="s">
        <v>17</v>
      </c>
      <c r="E13" s="60" t="s">
        <v>9</v>
      </c>
      <c r="F13" s="61"/>
      <c r="G13" s="62"/>
    </row>
    <row r="14" spans="1:7" ht="15.75" thickBot="1" x14ac:dyDescent="0.3">
      <c r="B14" s="71"/>
      <c r="C14" s="72"/>
      <c r="D14" s="1" t="s">
        <v>18</v>
      </c>
      <c r="E14" s="78">
        <v>1.6103000200000399E+19</v>
      </c>
      <c r="F14" s="79"/>
      <c r="G14" s="80"/>
    </row>
    <row r="15" spans="1:7" ht="15.75" thickBot="1" x14ac:dyDescent="0.3">
      <c r="B15" s="73"/>
      <c r="C15" s="74"/>
      <c r="D15" s="1" t="s">
        <v>19</v>
      </c>
      <c r="E15" s="81" t="s">
        <v>3</v>
      </c>
      <c r="F15" s="82"/>
      <c r="G15" s="83"/>
    </row>
    <row r="16" spans="1:7" ht="15.75" customHeight="1" thickBot="1" x14ac:dyDescent="0.3">
      <c r="B16" s="69">
        <v>4</v>
      </c>
      <c r="C16" s="70"/>
      <c r="D16" s="75" t="s">
        <v>20</v>
      </c>
      <c r="E16" s="76"/>
      <c r="F16" s="76"/>
      <c r="G16" s="77"/>
    </row>
    <row r="17" spans="2:9" ht="15" customHeight="1" x14ac:dyDescent="0.25">
      <c r="B17" s="71"/>
      <c r="C17" s="72"/>
      <c r="D17" s="84" t="s">
        <v>21</v>
      </c>
      <c r="E17" s="86" t="s">
        <v>22</v>
      </c>
      <c r="F17" s="87"/>
      <c r="G17" s="88"/>
    </row>
    <row r="18" spans="2:9" ht="15.75" thickBot="1" x14ac:dyDescent="0.3">
      <c r="B18" s="71"/>
      <c r="C18" s="72"/>
      <c r="D18" s="85"/>
      <c r="E18" s="89" t="s">
        <v>23</v>
      </c>
      <c r="F18" s="90"/>
      <c r="G18" s="91"/>
    </row>
    <row r="19" spans="2:9" ht="26.25" thickBot="1" x14ac:dyDescent="0.3">
      <c r="B19" s="71"/>
      <c r="C19" s="72"/>
      <c r="D19" s="1" t="s">
        <v>24</v>
      </c>
      <c r="E19" s="60" t="s">
        <v>2</v>
      </c>
      <c r="F19" s="61"/>
      <c r="G19" s="62"/>
    </row>
    <row r="20" spans="2:9" ht="15.75" customHeight="1" thickBot="1" x14ac:dyDescent="0.3">
      <c r="B20" s="71"/>
      <c r="C20" s="72"/>
      <c r="D20" s="63" t="s">
        <v>25</v>
      </c>
      <c r="E20" s="64"/>
      <c r="F20" s="64"/>
      <c r="G20" s="65"/>
    </row>
    <row r="21" spans="2:9" ht="26.25" thickBot="1" x14ac:dyDescent="0.3">
      <c r="B21" s="71"/>
      <c r="C21" s="72"/>
      <c r="D21" s="4" t="s">
        <v>26</v>
      </c>
      <c r="E21" s="60">
        <v>144</v>
      </c>
      <c r="F21" s="61"/>
      <c r="G21" s="62"/>
    </row>
    <row r="22" spans="2:9" ht="26.25" thickBot="1" x14ac:dyDescent="0.3">
      <c r="B22" s="71"/>
      <c r="C22" s="72"/>
      <c r="D22" s="4" t="s">
        <v>27</v>
      </c>
      <c r="E22" s="60">
        <v>1150</v>
      </c>
      <c r="F22" s="61"/>
      <c r="G22" s="62"/>
    </row>
    <row r="23" spans="2:9" ht="26.25" thickBot="1" x14ac:dyDescent="0.3">
      <c r="B23" s="71"/>
      <c r="C23" s="72"/>
      <c r="D23" s="4" t="s">
        <v>28</v>
      </c>
      <c r="E23" s="60">
        <v>96120</v>
      </c>
      <c r="F23" s="61"/>
      <c r="G23" s="62"/>
    </row>
    <row r="24" spans="2:9" x14ac:dyDescent="0.25">
      <c r="B24" s="71"/>
      <c r="C24" s="72"/>
      <c r="D24" s="13" t="s">
        <v>29</v>
      </c>
      <c r="E24" s="66">
        <v>1726266</v>
      </c>
      <c r="F24" s="67"/>
      <c r="G24" s="68"/>
    </row>
    <row r="25" spans="2:9" ht="15.75" customHeight="1" x14ac:dyDescent="0.25">
      <c r="B25" s="53">
        <v>5</v>
      </c>
      <c r="C25" s="53"/>
      <c r="D25" s="36" t="s">
        <v>160</v>
      </c>
      <c r="E25" s="37"/>
      <c r="F25" s="37"/>
      <c r="G25" s="38"/>
    </row>
    <row r="26" spans="2:9" ht="15.75" customHeight="1" x14ac:dyDescent="0.25">
      <c r="B26" s="53"/>
      <c r="C26" s="53"/>
      <c r="D26" s="39" t="s">
        <v>31</v>
      </c>
      <c r="E26" s="41"/>
      <c r="F26" s="54" t="s">
        <v>32</v>
      </c>
      <c r="G26" s="55"/>
    </row>
    <row r="27" spans="2:9" ht="33" customHeight="1" x14ac:dyDescent="0.25">
      <c r="B27" s="53"/>
      <c r="C27" s="53"/>
      <c r="D27" s="56" t="s">
        <v>33</v>
      </c>
      <c r="E27" s="57"/>
      <c r="F27" s="58" t="s">
        <v>34</v>
      </c>
      <c r="G27" s="59"/>
      <c r="H27" s="16" t="s">
        <v>35</v>
      </c>
      <c r="I27" s="17" t="s">
        <v>36</v>
      </c>
    </row>
    <row r="28" spans="2:9" ht="15.75" customHeight="1" x14ac:dyDescent="0.25">
      <c r="B28" s="53"/>
      <c r="C28" s="53"/>
      <c r="D28" s="32" t="s">
        <v>37</v>
      </c>
      <c r="E28" s="34"/>
      <c r="F28" s="18"/>
      <c r="G28" s="19">
        <f>H28+I28</f>
        <v>1482825295</v>
      </c>
      <c r="H28" s="20">
        <v>433728288</v>
      </c>
      <c r="I28" s="20">
        <v>1049097007</v>
      </c>
    </row>
    <row r="29" spans="2:9" ht="15.75" customHeight="1" x14ac:dyDescent="0.25">
      <c r="B29" s="53"/>
      <c r="C29" s="53"/>
      <c r="D29" s="32" t="s">
        <v>38</v>
      </c>
      <c r="E29" s="34"/>
      <c r="F29" s="18"/>
      <c r="G29" s="19">
        <f>H29+I29</f>
        <v>3389368962</v>
      </c>
      <c r="H29" s="20">
        <v>3389368962</v>
      </c>
      <c r="I29" s="20">
        <v>0</v>
      </c>
    </row>
    <row r="30" spans="2:9" ht="15.75" customHeight="1" x14ac:dyDescent="0.25">
      <c r="B30" s="53"/>
      <c r="C30" s="53"/>
      <c r="D30" s="32" t="s">
        <v>39</v>
      </c>
      <c r="E30" s="34"/>
      <c r="F30" s="18"/>
      <c r="G30" s="19">
        <f>H30+I30</f>
        <v>14257860471</v>
      </c>
      <c r="H30" s="20">
        <v>1955918038</v>
      </c>
      <c r="I30" s="20">
        <v>12301942433</v>
      </c>
    </row>
    <row r="31" spans="2:9" x14ac:dyDescent="0.25">
      <c r="B31" s="53"/>
      <c r="C31" s="53"/>
      <c r="D31" s="32" t="s">
        <v>40</v>
      </c>
      <c r="E31" s="34"/>
      <c r="F31" s="18"/>
      <c r="G31" s="21"/>
      <c r="H31" s="20"/>
      <c r="I31" s="20"/>
    </row>
    <row r="32" spans="2:9" x14ac:dyDescent="0.25">
      <c r="B32" s="53"/>
      <c r="C32" s="53"/>
      <c r="D32" s="32" t="s">
        <v>41</v>
      </c>
      <c r="E32" s="34"/>
      <c r="F32" s="19">
        <f>H32+I32</f>
        <v>12305876324</v>
      </c>
      <c r="G32" s="21"/>
      <c r="H32" s="20">
        <v>10047279000</v>
      </c>
      <c r="I32" s="20">
        <v>2258597324</v>
      </c>
    </row>
    <row r="33" spans="2:9" ht="15.75" customHeight="1" x14ac:dyDescent="0.25">
      <c r="B33" s="53"/>
      <c r="C33" s="53"/>
      <c r="D33" s="32" t="s">
        <v>42</v>
      </c>
      <c r="E33" s="34"/>
      <c r="F33" s="19">
        <f>H33+I33</f>
        <v>657455</v>
      </c>
      <c r="G33" s="21"/>
      <c r="H33" s="20">
        <v>657455</v>
      </c>
      <c r="I33" s="20">
        <v>0</v>
      </c>
    </row>
    <row r="34" spans="2:9" ht="15.75" customHeight="1" x14ac:dyDescent="0.25">
      <c r="B34" s="53"/>
      <c r="C34" s="53"/>
      <c r="D34" s="32" t="s">
        <v>43</v>
      </c>
      <c r="E34" s="34"/>
      <c r="F34" s="19">
        <f>H34+I34</f>
        <v>0</v>
      </c>
      <c r="G34" s="21"/>
      <c r="H34" s="20"/>
      <c r="I34" s="20"/>
    </row>
    <row r="35" spans="2:9" ht="24" customHeight="1" x14ac:dyDescent="0.25">
      <c r="B35" s="53"/>
      <c r="C35" s="53"/>
      <c r="D35" s="42" t="s">
        <v>44</v>
      </c>
      <c r="E35" s="44"/>
      <c r="F35" s="19">
        <f>H35+I35</f>
        <v>91774794</v>
      </c>
      <c r="G35" s="21"/>
      <c r="H35" s="20">
        <v>11272212</v>
      </c>
      <c r="I35" s="20">
        <v>80502582</v>
      </c>
    </row>
    <row r="36" spans="2:9" ht="15.75" customHeight="1" x14ac:dyDescent="0.25">
      <c r="B36" s="53"/>
      <c r="C36" s="53"/>
      <c r="D36" s="42" t="s">
        <v>45</v>
      </c>
      <c r="E36" s="44"/>
      <c r="F36" s="18"/>
      <c r="G36" s="19">
        <f>H36+I36</f>
        <v>12397651118</v>
      </c>
      <c r="H36" s="20">
        <f>H32+H35</f>
        <v>10058551212</v>
      </c>
      <c r="I36" s="20">
        <f>I32+I35</f>
        <v>2339099906</v>
      </c>
    </row>
    <row r="37" spans="2:9" x14ac:dyDescent="0.25">
      <c r="B37" s="53"/>
      <c r="C37" s="53"/>
      <c r="D37" s="32" t="s">
        <v>46</v>
      </c>
      <c r="E37" s="34"/>
      <c r="F37" s="19">
        <f>H37+I37</f>
        <v>1811093994</v>
      </c>
      <c r="G37" s="21"/>
      <c r="H37" s="20">
        <v>1808000678</v>
      </c>
      <c r="I37" s="20">
        <v>3093316</v>
      </c>
    </row>
    <row r="38" spans="2:9" ht="15" customHeight="1" x14ac:dyDescent="0.25">
      <c r="B38" s="53"/>
      <c r="C38" s="53"/>
      <c r="D38" s="32" t="s">
        <v>47</v>
      </c>
      <c r="E38" s="34"/>
      <c r="F38" s="19">
        <f t="shared" ref="F38" si="0">H38+I38</f>
        <v>0</v>
      </c>
      <c r="G38" s="21"/>
      <c r="H38" s="20">
        <v>0</v>
      </c>
      <c r="I38" s="20">
        <v>0</v>
      </c>
    </row>
    <row r="39" spans="2:9" ht="15.75" customHeight="1" x14ac:dyDescent="0.25">
      <c r="B39" s="53"/>
      <c r="C39" s="53"/>
      <c r="D39" s="32" t="s">
        <v>48</v>
      </c>
      <c r="E39" s="34"/>
      <c r="F39" s="19">
        <f>H39+I39</f>
        <v>3705644</v>
      </c>
      <c r="G39" s="21"/>
      <c r="H39" s="20">
        <v>3705644</v>
      </c>
      <c r="I39" s="20">
        <v>0</v>
      </c>
    </row>
    <row r="40" spans="2:9" x14ac:dyDescent="0.25">
      <c r="B40" s="53"/>
      <c r="C40" s="53"/>
      <c r="D40" s="32" t="s">
        <v>49</v>
      </c>
      <c r="E40" s="34"/>
      <c r="F40" s="21"/>
      <c r="G40" s="19">
        <f>H40+I40</f>
        <v>1807388350</v>
      </c>
      <c r="H40" s="20">
        <f>H37-H39</f>
        <v>1804295034</v>
      </c>
      <c r="I40" s="20">
        <f>I37-I39</f>
        <v>3093316</v>
      </c>
    </row>
    <row r="41" spans="2:9" ht="15.75" customHeight="1" x14ac:dyDescent="0.25">
      <c r="B41" s="53"/>
      <c r="C41" s="53"/>
      <c r="D41" s="32" t="s">
        <v>50</v>
      </c>
      <c r="E41" s="34"/>
      <c r="F41" s="21"/>
      <c r="G41" s="19">
        <f>H41+I41</f>
        <v>0</v>
      </c>
      <c r="H41" s="20">
        <v>0</v>
      </c>
      <c r="I41" s="20">
        <v>0</v>
      </c>
    </row>
    <row r="42" spans="2:9" x14ac:dyDescent="0.25">
      <c r="B42" s="53"/>
      <c r="C42" s="53"/>
      <c r="D42" s="32" t="s">
        <v>51</v>
      </c>
      <c r="E42" s="34"/>
      <c r="F42" s="21"/>
      <c r="G42" s="21"/>
      <c r="H42" s="20"/>
      <c r="I42" s="20"/>
    </row>
    <row r="43" spans="2:9" ht="15" customHeight="1" x14ac:dyDescent="0.25">
      <c r="B43" s="53"/>
      <c r="C43" s="53"/>
      <c r="D43" s="32" t="s">
        <v>52</v>
      </c>
      <c r="E43" s="34"/>
      <c r="F43" s="19">
        <f>H43+I43</f>
        <v>60989300982</v>
      </c>
      <c r="G43" s="21"/>
      <c r="H43" s="20">
        <v>24495394728</v>
      </c>
      <c r="I43" s="20">
        <v>36493906254</v>
      </c>
    </row>
    <row r="44" spans="2:9" ht="32.25" customHeight="1" x14ac:dyDescent="0.25">
      <c r="B44" s="53"/>
      <c r="C44" s="53"/>
      <c r="D44" s="32" t="s">
        <v>53</v>
      </c>
      <c r="E44" s="34"/>
      <c r="F44" s="19">
        <f>H44+I44</f>
        <v>2564882043</v>
      </c>
      <c r="G44" s="21"/>
      <c r="H44" s="20">
        <v>1125627971</v>
      </c>
      <c r="I44" s="20">
        <v>1439254072</v>
      </c>
    </row>
    <row r="45" spans="2:9" ht="15.75" customHeight="1" x14ac:dyDescent="0.25">
      <c r="B45" s="53"/>
      <c r="C45" s="53"/>
      <c r="D45" s="32" t="s">
        <v>54</v>
      </c>
      <c r="E45" s="34"/>
      <c r="F45" s="21"/>
      <c r="G45" s="19">
        <f>H45+I45</f>
        <v>58424418939</v>
      </c>
      <c r="H45" s="20">
        <f>H43-H44</f>
        <v>23369766757</v>
      </c>
      <c r="I45" s="20">
        <f>I43-I44</f>
        <v>35054652182</v>
      </c>
    </row>
    <row r="46" spans="2:9" x14ac:dyDescent="0.25">
      <c r="B46" s="53"/>
      <c r="C46" s="53"/>
      <c r="D46" s="32" t="s">
        <v>55</v>
      </c>
      <c r="E46" s="34"/>
      <c r="F46" s="21"/>
      <c r="G46" s="21"/>
      <c r="H46" s="20"/>
      <c r="I46" s="20"/>
    </row>
    <row r="47" spans="2:9" ht="26.25" customHeight="1" x14ac:dyDescent="0.25">
      <c r="B47" s="53"/>
      <c r="C47" s="53"/>
      <c r="D47" s="32" t="s">
        <v>56</v>
      </c>
      <c r="E47" s="34"/>
      <c r="F47" s="21"/>
      <c r="G47" s="21"/>
      <c r="H47" s="20"/>
      <c r="I47" s="20"/>
    </row>
    <row r="48" spans="2:9" ht="15.75" customHeight="1" x14ac:dyDescent="0.25">
      <c r="B48" s="53"/>
      <c r="C48" s="53"/>
      <c r="D48" s="32" t="s">
        <v>57</v>
      </c>
      <c r="E48" s="34"/>
      <c r="F48" s="21"/>
      <c r="G48" s="19">
        <f t="shared" ref="G48" si="1">H48+I48</f>
        <v>0</v>
      </c>
      <c r="H48" s="20">
        <v>0</v>
      </c>
      <c r="I48" s="20">
        <v>0</v>
      </c>
    </row>
    <row r="49" spans="2:9" ht="15.75" customHeight="1" x14ac:dyDescent="0.25">
      <c r="B49" s="53"/>
      <c r="C49" s="53"/>
      <c r="D49" s="32" t="s">
        <v>58</v>
      </c>
      <c r="E49" s="34"/>
      <c r="F49" s="21"/>
      <c r="G49" s="19">
        <f>H49+I49</f>
        <v>392881439</v>
      </c>
      <c r="H49" s="20">
        <v>0</v>
      </c>
      <c r="I49" s="20">
        <v>392881439</v>
      </c>
    </row>
    <row r="50" spans="2:9" x14ac:dyDescent="0.25">
      <c r="B50" s="53"/>
      <c r="C50" s="53"/>
      <c r="D50" s="32" t="s">
        <v>59</v>
      </c>
      <c r="E50" s="34"/>
      <c r="F50" s="21"/>
      <c r="G50" s="19">
        <f>H50+I50</f>
        <v>3665153938</v>
      </c>
      <c r="H50" s="20">
        <v>3665153938</v>
      </c>
      <c r="I50" s="20">
        <v>0</v>
      </c>
    </row>
    <row r="51" spans="2:9" ht="15.75" customHeight="1" x14ac:dyDescent="0.25">
      <c r="B51" s="53"/>
      <c r="C51" s="53"/>
      <c r="D51" s="32" t="s">
        <v>60</v>
      </c>
      <c r="E51" s="34"/>
      <c r="F51" s="21"/>
      <c r="G51" s="19">
        <f>H51+I51</f>
        <v>7957561490</v>
      </c>
      <c r="H51" s="20">
        <v>3445384870</v>
      </c>
      <c r="I51" s="20">
        <v>4512176620</v>
      </c>
    </row>
    <row r="52" spans="2:9" ht="15.75" customHeight="1" x14ac:dyDescent="0.25">
      <c r="B52" s="53"/>
      <c r="C52" s="53"/>
      <c r="D52" s="32" t="s">
        <v>61</v>
      </c>
      <c r="E52" s="34"/>
      <c r="F52" s="21"/>
      <c r="G52" s="21"/>
      <c r="H52" s="20"/>
      <c r="I52" s="20"/>
    </row>
    <row r="53" spans="2:9" ht="15.75" customHeight="1" x14ac:dyDescent="0.25">
      <c r="B53" s="53"/>
      <c r="C53" s="53"/>
      <c r="D53" s="32" t="s">
        <v>62</v>
      </c>
      <c r="E53" s="34"/>
      <c r="F53" s="21"/>
      <c r="G53" s="21"/>
      <c r="H53" s="20"/>
      <c r="I53" s="20"/>
    </row>
    <row r="54" spans="2:9" ht="15.75" customHeight="1" x14ac:dyDescent="0.25">
      <c r="B54" s="53"/>
      <c r="C54" s="53"/>
      <c r="D54" s="32" t="s">
        <v>63</v>
      </c>
      <c r="E54" s="34"/>
      <c r="F54" s="19">
        <f>H54+I54</f>
        <v>2504825721</v>
      </c>
      <c r="G54" s="21"/>
      <c r="H54" s="20">
        <v>2504825721</v>
      </c>
      <c r="I54" s="20">
        <v>0</v>
      </c>
    </row>
    <row r="55" spans="2:9" ht="15.75" customHeight="1" x14ac:dyDescent="0.25">
      <c r="B55" s="53"/>
      <c r="C55" s="53"/>
      <c r="D55" s="32" t="s">
        <v>64</v>
      </c>
      <c r="E55" s="34"/>
      <c r="F55" s="19">
        <f>H55+I55</f>
        <v>4805375</v>
      </c>
      <c r="G55" s="21"/>
      <c r="H55" s="20">
        <v>4805375</v>
      </c>
      <c r="I55" s="20">
        <v>0</v>
      </c>
    </row>
    <row r="56" spans="2:9" ht="15" customHeight="1" x14ac:dyDescent="0.25">
      <c r="B56" s="53"/>
      <c r="C56" s="53"/>
      <c r="D56" s="42" t="s">
        <v>159</v>
      </c>
      <c r="E56" s="44"/>
      <c r="F56" s="19">
        <f>H56+I56</f>
        <v>168103661</v>
      </c>
      <c r="G56" s="21"/>
      <c r="H56" s="20">
        <v>168103661</v>
      </c>
      <c r="I56" s="20">
        <v>0</v>
      </c>
    </row>
    <row r="57" spans="2:9" ht="15.75" customHeight="1" x14ac:dyDescent="0.25">
      <c r="B57" s="53"/>
      <c r="C57" s="53"/>
      <c r="D57" s="42" t="s">
        <v>66</v>
      </c>
      <c r="E57" s="44"/>
      <c r="F57" s="21"/>
      <c r="G57" s="19">
        <f>H57+I57</f>
        <v>2341527435</v>
      </c>
      <c r="H57" s="20">
        <f>H54+H55-H56</f>
        <v>2341527435</v>
      </c>
      <c r="I57" s="20">
        <f>I54+I55-I56</f>
        <v>0</v>
      </c>
    </row>
    <row r="58" spans="2:9" x14ac:dyDescent="0.25">
      <c r="B58" s="53"/>
      <c r="C58" s="53"/>
      <c r="D58" s="32" t="s">
        <v>67</v>
      </c>
      <c r="E58" s="34"/>
      <c r="F58" s="21"/>
      <c r="G58" s="19">
        <f>H58+I58</f>
        <v>3132163320</v>
      </c>
      <c r="H58" s="20">
        <v>3084643390</v>
      </c>
      <c r="I58" s="20">
        <v>47519930</v>
      </c>
    </row>
    <row r="59" spans="2:9" x14ac:dyDescent="0.25">
      <c r="B59" s="53"/>
      <c r="C59" s="53"/>
      <c r="D59" s="28" t="s">
        <v>68</v>
      </c>
      <c r="E59" s="30"/>
      <c r="F59" s="21"/>
      <c r="G59" s="22">
        <f>H59+I59</f>
        <v>108534583333</v>
      </c>
      <c r="H59" s="23">
        <v>52834120500</v>
      </c>
      <c r="I59" s="23">
        <v>55700462833</v>
      </c>
    </row>
    <row r="60" spans="2:9" ht="15.75" customHeight="1" x14ac:dyDescent="0.25">
      <c r="B60" s="53"/>
      <c r="C60" s="53"/>
      <c r="D60" s="28" t="s">
        <v>69</v>
      </c>
      <c r="E60" s="30"/>
      <c r="F60" s="24"/>
      <c r="G60" s="24"/>
      <c r="H60" s="20"/>
      <c r="I60" s="20"/>
    </row>
    <row r="61" spans="2:9" x14ac:dyDescent="0.25">
      <c r="B61" s="53"/>
      <c r="C61" s="53"/>
      <c r="D61" s="28" t="s">
        <v>70</v>
      </c>
      <c r="E61" s="30"/>
      <c r="F61" s="24"/>
      <c r="G61" s="24"/>
      <c r="H61" s="20"/>
      <c r="I61" s="20"/>
    </row>
    <row r="62" spans="2:9" ht="15.75" customHeight="1" x14ac:dyDescent="0.25">
      <c r="B62" s="53"/>
      <c r="C62" s="53"/>
      <c r="D62" s="32" t="s">
        <v>71</v>
      </c>
      <c r="E62" s="34"/>
      <c r="F62" s="21"/>
      <c r="G62" s="19">
        <f>H62+I62</f>
        <v>16261632880</v>
      </c>
      <c r="H62" s="20">
        <v>9830604348</v>
      </c>
      <c r="I62" s="20">
        <v>6431028532</v>
      </c>
    </row>
    <row r="63" spans="2:9" x14ac:dyDescent="0.25">
      <c r="B63" s="53"/>
      <c r="C63" s="53"/>
      <c r="D63" s="32" t="s">
        <v>72</v>
      </c>
      <c r="E63" s="34"/>
      <c r="F63" s="21"/>
      <c r="G63" s="19">
        <f t="shared" ref="G63:G67" si="2">H63+I63</f>
        <v>9686561740</v>
      </c>
      <c r="H63" s="20">
        <v>8763838632</v>
      </c>
      <c r="I63" s="20">
        <v>922723108</v>
      </c>
    </row>
    <row r="64" spans="2:9" x14ac:dyDescent="0.25">
      <c r="B64" s="53"/>
      <c r="C64" s="53"/>
      <c r="D64" s="32" t="s">
        <v>73</v>
      </c>
      <c r="E64" s="34"/>
      <c r="F64" s="21"/>
      <c r="G64" s="19">
        <f>H64+I64</f>
        <v>12239623149</v>
      </c>
      <c r="H64" s="20">
        <f>19743851026-H63</f>
        <v>10980012394</v>
      </c>
      <c r="I64" s="20">
        <f>2182333863-I63</f>
        <v>1259610755</v>
      </c>
    </row>
    <row r="65" spans="2:9" ht="15" customHeight="1" x14ac:dyDescent="0.25">
      <c r="B65" s="53"/>
      <c r="C65" s="53"/>
      <c r="D65" s="32" t="s">
        <v>74</v>
      </c>
      <c r="E65" s="34"/>
      <c r="F65" s="21"/>
      <c r="G65" s="19">
        <f>H65+I65</f>
        <v>24608369</v>
      </c>
      <c r="H65" s="20">
        <v>24608369</v>
      </c>
      <c r="I65" s="20">
        <v>0</v>
      </c>
    </row>
    <row r="66" spans="2:9" ht="15.75" customHeight="1" x14ac:dyDescent="0.25">
      <c r="B66" s="53"/>
      <c r="C66" s="53"/>
      <c r="D66" s="32" t="s">
        <v>75</v>
      </c>
      <c r="E66" s="34"/>
      <c r="F66" s="21"/>
      <c r="G66" s="19">
        <f>H66+I66</f>
        <v>5029513285</v>
      </c>
      <c r="H66" s="20">
        <v>1270619029</v>
      </c>
      <c r="I66" s="20">
        <v>3758894256</v>
      </c>
    </row>
    <row r="67" spans="2:9" ht="15.75" customHeight="1" x14ac:dyDescent="0.25">
      <c r="B67" s="53"/>
      <c r="C67" s="53"/>
      <c r="D67" s="32" t="s">
        <v>76</v>
      </c>
      <c r="E67" s="34"/>
      <c r="F67" s="21"/>
      <c r="G67" s="19">
        <f t="shared" si="2"/>
        <v>571033266</v>
      </c>
      <c r="H67" s="20">
        <v>571033266</v>
      </c>
      <c r="I67" s="20">
        <v>0</v>
      </c>
    </row>
    <row r="68" spans="2:9" ht="15.75" customHeight="1" x14ac:dyDescent="0.25">
      <c r="B68" s="53"/>
      <c r="C68" s="53"/>
      <c r="D68" s="32" t="s">
        <v>77</v>
      </c>
      <c r="E68" s="34"/>
      <c r="F68" s="21"/>
      <c r="G68" s="19">
        <f>H68+I68</f>
        <v>35668452455</v>
      </c>
      <c r="H68" s="20">
        <v>2787324967</v>
      </c>
      <c r="I68" s="20">
        <v>32881127488</v>
      </c>
    </row>
    <row r="69" spans="2:9" ht="15.75" customHeight="1" x14ac:dyDescent="0.25">
      <c r="B69" s="53"/>
      <c r="C69" s="53"/>
      <c r="D69" s="32" t="s">
        <v>78</v>
      </c>
      <c r="E69" s="34"/>
      <c r="F69" s="21"/>
      <c r="G69" s="19">
        <f>H69+I69</f>
        <v>1884109967</v>
      </c>
      <c r="H69" s="20">
        <v>1438085932</v>
      </c>
      <c r="I69" s="20">
        <v>446024035</v>
      </c>
    </row>
    <row r="70" spans="2:9" ht="15.75" customHeight="1" x14ac:dyDescent="0.25">
      <c r="B70" s="53"/>
      <c r="C70" s="53"/>
      <c r="D70" s="32" t="s">
        <v>79</v>
      </c>
      <c r="E70" s="34"/>
      <c r="F70" s="21"/>
      <c r="G70" s="19">
        <f>H70+I70</f>
        <v>1131489092</v>
      </c>
      <c r="H70" s="20">
        <v>464115747</v>
      </c>
      <c r="I70" s="20">
        <v>667373345</v>
      </c>
    </row>
    <row r="71" spans="2:9" x14ac:dyDescent="0.25">
      <c r="B71" s="53"/>
      <c r="C71" s="53"/>
      <c r="D71" s="32" t="s">
        <v>80</v>
      </c>
      <c r="E71" s="34"/>
      <c r="F71" s="21"/>
      <c r="G71" s="19">
        <f>H71+I71</f>
        <v>1729301469</v>
      </c>
      <c r="H71" s="20">
        <v>1232727587</v>
      </c>
      <c r="I71" s="20">
        <v>496573882</v>
      </c>
    </row>
    <row r="72" spans="2:9" x14ac:dyDescent="0.25">
      <c r="B72" s="53"/>
      <c r="C72" s="53"/>
      <c r="D72" s="28" t="s">
        <v>81</v>
      </c>
      <c r="E72" s="30"/>
      <c r="F72" s="21"/>
      <c r="G72" s="22">
        <f>H72+I72</f>
        <v>95582604553</v>
      </c>
      <c r="H72" s="23">
        <v>40303803591</v>
      </c>
      <c r="I72" s="23">
        <v>55278800962</v>
      </c>
    </row>
    <row r="73" spans="2:9" x14ac:dyDescent="0.25">
      <c r="B73" s="53"/>
      <c r="C73" s="53"/>
      <c r="D73" s="28" t="s">
        <v>82</v>
      </c>
      <c r="E73" s="30"/>
      <c r="F73" s="21"/>
      <c r="G73" s="21"/>
      <c r="H73" s="20"/>
      <c r="I73" s="20"/>
    </row>
    <row r="74" spans="2:9" x14ac:dyDescent="0.25">
      <c r="B74" s="53"/>
      <c r="C74" s="53"/>
      <c r="D74" s="32" t="s">
        <v>83</v>
      </c>
      <c r="E74" s="34"/>
      <c r="F74" s="21"/>
      <c r="G74" s="19">
        <f t="shared" ref="G74:G77" si="3">H74+I74</f>
        <v>4628941928</v>
      </c>
      <c r="H74" s="20">
        <v>4628941928</v>
      </c>
      <c r="I74" s="20">
        <f>I75+I76</f>
        <v>0</v>
      </c>
    </row>
    <row r="75" spans="2:9" x14ac:dyDescent="0.25">
      <c r="B75" s="53"/>
      <c r="C75" s="53"/>
      <c r="D75" s="32" t="s">
        <v>84</v>
      </c>
      <c r="E75" s="34"/>
      <c r="F75" s="21"/>
      <c r="G75" s="19">
        <f t="shared" si="3"/>
        <v>4621911928</v>
      </c>
      <c r="H75" s="20">
        <v>4621911928</v>
      </c>
      <c r="I75" s="20">
        <v>0</v>
      </c>
    </row>
    <row r="76" spans="2:9" x14ac:dyDescent="0.25">
      <c r="B76" s="53"/>
      <c r="C76" s="53"/>
      <c r="D76" s="32" t="s">
        <v>85</v>
      </c>
      <c r="E76" s="34"/>
      <c r="F76" s="21"/>
      <c r="G76" s="19">
        <f t="shared" si="3"/>
        <v>7030000</v>
      </c>
      <c r="H76" s="20">
        <v>7030000</v>
      </c>
      <c r="I76" s="20">
        <v>0</v>
      </c>
    </row>
    <row r="77" spans="2:9" x14ac:dyDescent="0.25">
      <c r="B77" s="53"/>
      <c r="C77" s="53"/>
      <c r="D77" s="32" t="s">
        <v>86</v>
      </c>
      <c r="E77" s="34"/>
      <c r="F77" s="21"/>
      <c r="G77" s="19">
        <f t="shared" si="3"/>
        <v>696121</v>
      </c>
      <c r="H77" s="20">
        <v>696121</v>
      </c>
      <c r="I77" s="20">
        <v>0</v>
      </c>
    </row>
    <row r="78" spans="2:9" x14ac:dyDescent="0.25">
      <c r="B78" s="53"/>
      <c r="C78" s="53"/>
      <c r="D78" s="32" t="s">
        <v>87</v>
      </c>
      <c r="E78" s="34"/>
      <c r="F78" s="21"/>
      <c r="G78" s="19">
        <f>H78+I78</f>
        <v>1852539795</v>
      </c>
      <c r="H78" s="20">
        <v>1852539795</v>
      </c>
      <c r="I78" s="20">
        <f>I79+I80+I81</f>
        <v>0</v>
      </c>
    </row>
    <row r="79" spans="2:9" x14ac:dyDescent="0.25">
      <c r="B79" s="53"/>
      <c r="C79" s="53"/>
      <c r="D79" s="32" t="s">
        <v>88</v>
      </c>
      <c r="E79" s="34"/>
      <c r="F79" s="21"/>
      <c r="G79" s="19">
        <f>H79+I79</f>
        <v>1842325785</v>
      </c>
      <c r="H79" s="20">
        <v>1842325785</v>
      </c>
      <c r="I79" s="20">
        <v>0</v>
      </c>
    </row>
    <row r="80" spans="2:9" x14ac:dyDescent="0.25">
      <c r="B80" s="53"/>
      <c r="C80" s="53"/>
      <c r="D80" s="32" t="s">
        <v>89</v>
      </c>
      <c r="E80" s="34"/>
      <c r="F80" s="21"/>
      <c r="G80" s="19">
        <f t="shared" ref="G80:G84" si="4">H80+I80</f>
        <v>0</v>
      </c>
      <c r="H80" s="20">
        <v>0</v>
      </c>
      <c r="I80" s="20">
        <v>0</v>
      </c>
    </row>
    <row r="81" spans="2:9" x14ac:dyDescent="0.25">
      <c r="B81" s="53"/>
      <c r="C81" s="53"/>
      <c r="D81" s="32" t="s">
        <v>90</v>
      </c>
      <c r="E81" s="34"/>
      <c r="F81" s="21"/>
      <c r="G81" s="19">
        <f>H81+I81</f>
        <v>10214010</v>
      </c>
      <c r="H81" s="20">
        <v>10214010</v>
      </c>
      <c r="I81" s="20">
        <v>0</v>
      </c>
    </row>
    <row r="82" spans="2:9" x14ac:dyDescent="0.25">
      <c r="B82" s="53"/>
      <c r="C82" s="53"/>
      <c r="D82" s="32" t="s">
        <v>91</v>
      </c>
      <c r="E82" s="34"/>
      <c r="F82" s="21"/>
      <c r="G82" s="19">
        <f>H82+I82</f>
        <v>6469800936</v>
      </c>
      <c r="H82" s="20">
        <v>6469800936</v>
      </c>
      <c r="I82" s="20">
        <v>0</v>
      </c>
    </row>
    <row r="83" spans="2:9" x14ac:dyDescent="0.25">
      <c r="B83" s="53"/>
      <c r="C83" s="53"/>
      <c r="D83" s="28" t="s">
        <v>92</v>
      </c>
      <c r="E83" s="30"/>
      <c r="F83" s="96"/>
      <c r="G83" s="22">
        <f>H83+I83</f>
        <v>12951978780</v>
      </c>
      <c r="H83" s="23">
        <v>12951978780</v>
      </c>
      <c r="I83" s="23">
        <v>0</v>
      </c>
    </row>
    <row r="84" spans="2:9" ht="15.75" customHeight="1" x14ac:dyDescent="0.25">
      <c r="B84" s="53"/>
      <c r="C84" s="53"/>
      <c r="D84" s="28" t="s">
        <v>93</v>
      </c>
      <c r="E84" s="30"/>
      <c r="F84" s="96"/>
      <c r="G84" s="22">
        <f>H84+I84</f>
        <v>108534583333</v>
      </c>
      <c r="H84" s="23">
        <f>H72+H83</f>
        <v>53255782371</v>
      </c>
      <c r="I84" s="23">
        <f>I72+I83</f>
        <v>55278800962</v>
      </c>
    </row>
    <row r="85" spans="2:9" ht="15.75" customHeight="1" x14ac:dyDescent="0.25">
      <c r="B85" s="35">
        <v>6</v>
      </c>
      <c r="C85" s="35"/>
      <c r="D85" s="36" t="s">
        <v>161</v>
      </c>
      <c r="E85" s="37"/>
      <c r="F85" s="37"/>
      <c r="G85" s="38"/>
      <c r="H85" s="20"/>
      <c r="I85" s="20"/>
    </row>
    <row r="86" spans="2:9" x14ac:dyDescent="0.25">
      <c r="B86" s="35"/>
      <c r="C86" s="35"/>
      <c r="D86" s="39" t="s">
        <v>31</v>
      </c>
      <c r="E86" s="40"/>
      <c r="F86" s="41"/>
      <c r="G86" s="15" t="s">
        <v>32</v>
      </c>
      <c r="H86" s="20"/>
      <c r="I86" s="20"/>
    </row>
    <row r="87" spans="2:9" s="10" customFormat="1" ht="33" customHeight="1" x14ac:dyDescent="0.25">
      <c r="B87" s="35"/>
      <c r="C87" s="35"/>
      <c r="D87" s="28" t="s">
        <v>94</v>
      </c>
      <c r="E87" s="29"/>
      <c r="F87" s="30"/>
      <c r="G87" s="14" t="s">
        <v>34</v>
      </c>
      <c r="H87" s="16" t="s">
        <v>35</v>
      </c>
      <c r="I87" s="17" t="s">
        <v>36</v>
      </c>
    </row>
    <row r="88" spans="2:9" ht="18" customHeight="1" x14ac:dyDescent="0.25">
      <c r="B88" s="35"/>
      <c r="C88" s="35"/>
      <c r="D88" s="32" t="s">
        <v>95</v>
      </c>
      <c r="E88" s="33"/>
      <c r="F88" s="34"/>
      <c r="G88" s="19">
        <f>H88+I88</f>
        <v>13342795</v>
      </c>
      <c r="H88" s="20">
        <v>13342795</v>
      </c>
      <c r="I88" s="20">
        <v>0</v>
      </c>
    </row>
    <row r="89" spans="2:9" ht="18" customHeight="1" x14ac:dyDescent="0.25">
      <c r="B89" s="35"/>
      <c r="C89" s="35"/>
      <c r="D89" s="32" t="s">
        <v>96</v>
      </c>
      <c r="E89" s="33"/>
      <c r="F89" s="34"/>
      <c r="G89" s="19">
        <f>H89+I89</f>
        <v>336032234</v>
      </c>
      <c r="H89" s="20">
        <v>83949352</v>
      </c>
      <c r="I89" s="20">
        <v>252082882</v>
      </c>
    </row>
    <row r="90" spans="2:9" ht="18" customHeight="1" x14ac:dyDescent="0.25">
      <c r="B90" s="35"/>
      <c r="C90" s="35"/>
      <c r="D90" s="32" t="s">
        <v>97</v>
      </c>
      <c r="E90" s="33"/>
      <c r="F90" s="34"/>
      <c r="G90" s="19">
        <f>H90+I90</f>
        <v>0</v>
      </c>
      <c r="H90" s="20">
        <v>0</v>
      </c>
      <c r="I90" s="20">
        <v>0</v>
      </c>
    </row>
    <row r="91" spans="2:9" ht="27" customHeight="1" x14ac:dyDescent="0.25">
      <c r="B91" s="35"/>
      <c r="C91" s="35"/>
      <c r="D91" s="32" t="s">
        <v>98</v>
      </c>
      <c r="E91" s="33"/>
      <c r="F91" s="34"/>
      <c r="G91" s="19">
        <f>H91+I91</f>
        <v>30989162</v>
      </c>
      <c r="H91" s="20">
        <v>30989162</v>
      </c>
      <c r="I91" s="20">
        <v>0</v>
      </c>
    </row>
    <row r="92" spans="2:9" ht="18" customHeight="1" x14ac:dyDescent="0.25">
      <c r="B92" s="35"/>
      <c r="C92" s="35"/>
      <c r="D92" s="32" t="s">
        <v>99</v>
      </c>
      <c r="E92" s="33"/>
      <c r="F92" s="34"/>
      <c r="G92" s="19">
        <f>H92+I92</f>
        <v>836626210</v>
      </c>
      <c r="H92" s="20">
        <v>774376762</v>
      </c>
      <c r="I92" s="20">
        <v>62249448</v>
      </c>
    </row>
    <row r="93" spans="2:9" ht="18" customHeight="1" x14ac:dyDescent="0.25">
      <c r="B93" s="35"/>
      <c r="C93" s="35"/>
      <c r="D93" s="32" t="s">
        <v>100</v>
      </c>
      <c r="E93" s="33"/>
      <c r="F93" s="34"/>
      <c r="G93" s="19">
        <f t="shared" ref="G93:G124" si="5">H93+I93</f>
        <v>0</v>
      </c>
      <c r="H93" s="20">
        <v>0</v>
      </c>
      <c r="I93" s="20">
        <v>0</v>
      </c>
    </row>
    <row r="94" spans="2:9" ht="18" customHeight="1" x14ac:dyDescent="0.25">
      <c r="B94" s="35"/>
      <c r="C94" s="35"/>
      <c r="D94" s="32" t="s">
        <v>101</v>
      </c>
      <c r="E94" s="33"/>
      <c r="F94" s="34"/>
      <c r="G94" s="19">
        <f t="shared" si="5"/>
        <v>0</v>
      </c>
      <c r="H94" s="20">
        <v>0</v>
      </c>
      <c r="I94" s="20">
        <v>0</v>
      </c>
    </row>
    <row r="95" spans="2:9" ht="18" customHeight="1" x14ac:dyDescent="0.25">
      <c r="B95" s="35"/>
      <c r="C95" s="35"/>
      <c r="D95" s="32" t="s">
        <v>102</v>
      </c>
      <c r="E95" s="33"/>
      <c r="F95" s="34"/>
      <c r="G95" s="19">
        <f>H95+I95</f>
        <v>4262120174</v>
      </c>
      <c r="H95" s="20">
        <v>2514130187</v>
      </c>
      <c r="I95" s="20">
        <v>1747989987</v>
      </c>
    </row>
    <row r="96" spans="2:9" ht="18" customHeight="1" x14ac:dyDescent="0.25">
      <c r="B96" s="35"/>
      <c r="C96" s="35"/>
      <c r="D96" s="32" t="s">
        <v>103</v>
      </c>
      <c r="E96" s="33"/>
      <c r="F96" s="34"/>
      <c r="G96" s="19">
        <f>H96+I96</f>
        <v>6607808</v>
      </c>
      <c r="H96" s="20">
        <v>6607808</v>
      </c>
      <c r="I96" s="20">
        <v>0</v>
      </c>
    </row>
    <row r="97" spans="2:9" ht="18" customHeight="1" x14ac:dyDescent="0.25">
      <c r="B97" s="35"/>
      <c r="C97" s="35"/>
      <c r="D97" s="32" t="s">
        <v>104</v>
      </c>
      <c r="E97" s="33"/>
      <c r="F97" s="34"/>
      <c r="G97" s="19">
        <f>H97+I97</f>
        <v>14065292</v>
      </c>
      <c r="H97" s="20">
        <v>14065292</v>
      </c>
      <c r="I97" s="20">
        <v>0</v>
      </c>
    </row>
    <row r="98" spans="2:9" x14ac:dyDescent="0.25">
      <c r="B98" s="35"/>
      <c r="C98" s="35"/>
      <c r="D98" s="28" t="s">
        <v>105</v>
      </c>
      <c r="E98" s="29"/>
      <c r="F98" s="30"/>
      <c r="G98" s="22">
        <f>H98+I98</f>
        <v>5499783675</v>
      </c>
      <c r="H98" s="23">
        <f>SUM(H88:H97)</f>
        <v>3437461358</v>
      </c>
      <c r="I98" s="23">
        <f>SUM(I88:I97)</f>
        <v>2062322317</v>
      </c>
    </row>
    <row r="99" spans="2:9" s="10" customFormat="1" x14ac:dyDescent="0.25">
      <c r="B99" s="35"/>
      <c r="C99" s="35"/>
      <c r="D99" s="28" t="s">
        <v>106</v>
      </c>
      <c r="E99" s="29"/>
      <c r="F99" s="30"/>
      <c r="G99" s="25"/>
      <c r="H99" s="20"/>
      <c r="I99" s="20"/>
    </row>
    <row r="100" spans="2:9" ht="15.75" customHeight="1" x14ac:dyDescent="0.25">
      <c r="B100" s="35"/>
      <c r="C100" s="35"/>
      <c r="D100" s="32" t="s">
        <v>107</v>
      </c>
      <c r="E100" s="33"/>
      <c r="F100" s="34"/>
      <c r="G100" s="19">
        <f>H100+I100</f>
        <v>126713126</v>
      </c>
      <c r="H100" s="20">
        <v>120469566</v>
      </c>
      <c r="I100" s="20">
        <v>6243560</v>
      </c>
    </row>
    <row r="101" spans="2:9" ht="15.75" customHeight="1" x14ac:dyDescent="0.25">
      <c r="B101" s="35"/>
      <c r="C101" s="35"/>
      <c r="D101" s="32" t="s">
        <v>108</v>
      </c>
      <c r="E101" s="33"/>
      <c r="F101" s="34"/>
      <c r="G101" s="19">
        <f>H101+I101</f>
        <v>1824675293</v>
      </c>
      <c r="H101" s="20">
        <v>1756453323</v>
      </c>
      <c r="I101" s="20">
        <v>68221970</v>
      </c>
    </row>
    <row r="102" spans="2:9" ht="15.75" customHeight="1" x14ac:dyDescent="0.25">
      <c r="B102" s="35"/>
      <c r="C102" s="35"/>
      <c r="D102" s="32" t="s">
        <v>109</v>
      </c>
      <c r="E102" s="33"/>
      <c r="F102" s="34"/>
      <c r="G102" s="19">
        <f t="shared" si="5"/>
        <v>0</v>
      </c>
      <c r="H102" s="20">
        <v>0</v>
      </c>
      <c r="I102" s="20">
        <v>0</v>
      </c>
    </row>
    <row r="103" spans="2:9" ht="15.75" customHeight="1" x14ac:dyDescent="0.25">
      <c r="B103" s="35"/>
      <c r="C103" s="35"/>
      <c r="D103" s="32" t="s">
        <v>110</v>
      </c>
      <c r="E103" s="33"/>
      <c r="F103" s="34"/>
      <c r="G103" s="19">
        <f t="shared" si="5"/>
        <v>168962270</v>
      </c>
      <c r="H103" s="20">
        <v>78699544</v>
      </c>
      <c r="I103" s="20">
        <v>90262726</v>
      </c>
    </row>
    <row r="104" spans="2:9" ht="15.75" customHeight="1" x14ac:dyDescent="0.25">
      <c r="B104" s="35"/>
      <c r="C104" s="35"/>
      <c r="D104" s="28" t="s">
        <v>111</v>
      </c>
      <c r="E104" s="29"/>
      <c r="F104" s="30"/>
      <c r="G104" s="22">
        <f t="shared" si="5"/>
        <v>2120350689</v>
      </c>
      <c r="H104" s="23">
        <f>SUM(H100:H103)</f>
        <v>1955622433</v>
      </c>
      <c r="I104" s="23">
        <f>SUM(I100:I103)</f>
        <v>164728256</v>
      </c>
    </row>
    <row r="105" spans="2:9" ht="15.75" customHeight="1" x14ac:dyDescent="0.25">
      <c r="B105" s="35"/>
      <c r="C105" s="35"/>
      <c r="D105" s="32" t="s">
        <v>112</v>
      </c>
      <c r="E105" s="33"/>
      <c r="F105" s="34"/>
      <c r="G105" s="19">
        <f t="shared" si="5"/>
        <v>945868372</v>
      </c>
      <c r="H105" s="20">
        <v>166625015</v>
      </c>
      <c r="I105" s="20">
        <v>779243357</v>
      </c>
    </row>
    <row r="106" spans="2:9" ht="15" customHeight="1" x14ac:dyDescent="0.25">
      <c r="B106" s="35"/>
      <c r="C106" s="35"/>
      <c r="D106" s="32" t="s">
        <v>113</v>
      </c>
      <c r="E106" s="33"/>
      <c r="F106" s="34"/>
      <c r="G106" s="19">
        <f t="shared" si="5"/>
        <v>45867120</v>
      </c>
      <c r="H106" s="20">
        <v>45867120</v>
      </c>
      <c r="I106" s="20">
        <v>0</v>
      </c>
    </row>
    <row r="107" spans="2:9" x14ac:dyDescent="0.25">
      <c r="B107" s="35"/>
      <c r="C107" s="35"/>
      <c r="D107" s="32" t="s">
        <v>114</v>
      </c>
      <c r="E107" s="33"/>
      <c r="F107" s="34"/>
      <c r="G107" s="19">
        <f t="shared" si="5"/>
        <v>809611623</v>
      </c>
      <c r="H107" s="20">
        <v>383613791</v>
      </c>
      <c r="I107" s="20">
        <v>425997832</v>
      </c>
    </row>
    <row r="108" spans="2:9" ht="15.75" customHeight="1" x14ac:dyDescent="0.25">
      <c r="B108" s="35"/>
      <c r="C108" s="35"/>
      <c r="D108" s="28" t="s">
        <v>115</v>
      </c>
      <c r="E108" s="29"/>
      <c r="F108" s="30"/>
      <c r="G108" s="22">
        <f t="shared" si="5"/>
        <v>1801347115</v>
      </c>
      <c r="H108" s="23">
        <f>SUM(H105:H107)</f>
        <v>596105926</v>
      </c>
      <c r="I108" s="23">
        <f>SUM(I105:I107)</f>
        <v>1205241189</v>
      </c>
    </row>
    <row r="109" spans="2:9" x14ac:dyDescent="0.25">
      <c r="B109" s="35"/>
      <c r="C109" s="35"/>
      <c r="D109" s="28" t="s">
        <v>116</v>
      </c>
      <c r="E109" s="29"/>
      <c r="F109" s="30"/>
      <c r="G109" s="22">
        <f t="shared" si="5"/>
        <v>3921697804</v>
      </c>
      <c r="H109" s="23">
        <f>H104+H108</f>
        <v>2551728359</v>
      </c>
      <c r="I109" s="23">
        <f>I104+I108</f>
        <v>1369969445</v>
      </c>
    </row>
    <row r="110" spans="2:9" s="10" customFormat="1" ht="26.25" customHeight="1" x14ac:dyDescent="0.25">
      <c r="B110" s="35"/>
      <c r="C110" s="35"/>
      <c r="D110" s="28" t="s">
        <v>117</v>
      </c>
      <c r="E110" s="29"/>
      <c r="F110" s="30"/>
      <c r="G110" s="22">
        <f t="shared" si="5"/>
        <v>1578085871</v>
      </c>
      <c r="H110" s="23">
        <f>H98-H109</f>
        <v>885732999</v>
      </c>
      <c r="I110" s="23">
        <f>I98-I109</f>
        <v>692352872</v>
      </c>
    </row>
    <row r="111" spans="2:9" ht="16.5" customHeight="1" x14ac:dyDescent="0.25">
      <c r="B111" s="35"/>
      <c r="C111" s="35"/>
      <c r="D111" s="42" t="s">
        <v>118</v>
      </c>
      <c r="E111" s="43"/>
      <c r="F111" s="44"/>
      <c r="G111" s="19">
        <f t="shared" si="5"/>
        <v>6352535302</v>
      </c>
      <c r="H111" s="20">
        <v>1601866453</v>
      </c>
      <c r="I111" s="20">
        <v>4750668849</v>
      </c>
    </row>
    <row r="112" spans="2:9" ht="16.5" customHeight="1" x14ac:dyDescent="0.25">
      <c r="B112" s="35"/>
      <c r="C112" s="35"/>
      <c r="D112" s="42" t="s">
        <v>119</v>
      </c>
      <c r="E112" s="43"/>
      <c r="F112" s="44"/>
      <c r="G112" s="19">
        <f t="shared" si="5"/>
        <v>0</v>
      </c>
      <c r="H112" s="20">
        <v>0</v>
      </c>
      <c r="I112" s="20">
        <v>0</v>
      </c>
    </row>
    <row r="113" spans="2:9" ht="16.5" customHeight="1" x14ac:dyDescent="0.25">
      <c r="B113" s="35"/>
      <c r="C113" s="35"/>
      <c r="D113" s="45" t="s">
        <v>120</v>
      </c>
      <c r="E113" s="46"/>
      <c r="F113" s="47"/>
      <c r="G113" s="19">
        <f>H113+I113</f>
        <v>500000</v>
      </c>
      <c r="H113" s="20">
        <v>500000</v>
      </c>
      <c r="I113" s="20">
        <v>0</v>
      </c>
    </row>
    <row r="114" spans="2:9" ht="15" customHeight="1" x14ac:dyDescent="0.25">
      <c r="B114" s="35"/>
      <c r="C114" s="35"/>
      <c r="D114" s="42" t="s">
        <v>121</v>
      </c>
      <c r="E114" s="43"/>
      <c r="F114" s="44"/>
      <c r="G114" s="19">
        <f>H114+I114</f>
        <v>2285761353</v>
      </c>
      <c r="H114" s="20">
        <v>1106444792</v>
      </c>
      <c r="I114" s="20">
        <v>1179316561</v>
      </c>
    </row>
    <row r="115" spans="2:9" s="26" customFormat="1" ht="15" customHeight="1" x14ac:dyDescent="0.25">
      <c r="B115" s="35"/>
      <c r="C115" s="35"/>
      <c r="D115" s="48" t="s">
        <v>122</v>
      </c>
      <c r="E115" s="49"/>
      <c r="F115" s="50"/>
      <c r="G115" s="23">
        <f>G110-G111-G112-G113-G114</f>
        <v>-7060710784</v>
      </c>
      <c r="H115" s="23">
        <f>H110-H111-H112-H113-H114</f>
        <v>-1823078246</v>
      </c>
      <c r="I115" s="23">
        <f>I110-I111-I112-I113-I114</f>
        <v>-5237632538</v>
      </c>
    </row>
    <row r="116" spans="2:9" s="10" customFormat="1" x14ac:dyDescent="0.25">
      <c r="B116" s="35"/>
      <c r="C116" s="35"/>
      <c r="D116" s="28" t="s">
        <v>123</v>
      </c>
      <c r="E116" s="29"/>
      <c r="F116" s="30"/>
      <c r="G116" s="19"/>
      <c r="H116" s="20"/>
      <c r="I116" s="20"/>
    </row>
    <row r="117" spans="2:9" ht="15.75" customHeight="1" x14ac:dyDescent="0.25">
      <c r="B117" s="35"/>
      <c r="C117" s="35"/>
      <c r="D117" s="32" t="s">
        <v>124</v>
      </c>
      <c r="E117" s="33"/>
      <c r="F117" s="34"/>
      <c r="G117" s="19">
        <f t="shared" si="5"/>
        <v>344476998</v>
      </c>
      <c r="H117" s="20">
        <v>256582570</v>
      </c>
      <c r="I117" s="20">
        <v>87894428</v>
      </c>
    </row>
    <row r="118" spans="2:9" ht="15" customHeight="1" x14ac:dyDescent="0.25">
      <c r="B118" s="35"/>
      <c r="C118" s="35"/>
      <c r="D118" s="32" t="s">
        <v>125</v>
      </c>
      <c r="E118" s="33"/>
      <c r="F118" s="34"/>
      <c r="G118" s="19">
        <f t="shared" si="5"/>
        <v>1272803782</v>
      </c>
      <c r="H118" s="20">
        <v>167262369</v>
      </c>
      <c r="I118" s="20">
        <v>1105541413</v>
      </c>
    </row>
    <row r="119" spans="2:9" ht="15.75" customHeight="1" x14ac:dyDescent="0.25">
      <c r="B119" s="35"/>
      <c r="C119" s="35"/>
      <c r="D119" s="32" t="s">
        <v>126</v>
      </c>
      <c r="E119" s="33"/>
      <c r="F119" s="34"/>
      <c r="G119" s="19">
        <f t="shared" si="5"/>
        <v>0</v>
      </c>
      <c r="H119" s="20">
        <v>-254943</v>
      </c>
      <c r="I119" s="20">
        <v>254943</v>
      </c>
    </row>
    <row r="120" spans="2:9" ht="15.75" customHeight="1" x14ac:dyDescent="0.25">
      <c r="B120" s="35"/>
      <c r="C120" s="35"/>
      <c r="D120" s="32" t="s">
        <v>127</v>
      </c>
      <c r="E120" s="33"/>
      <c r="F120" s="34"/>
      <c r="G120" s="19">
        <f t="shared" si="5"/>
        <v>20131558</v>
      </c>
      <c r="H120" s="20">
        <v>19866556</v>
      </c>
      <c r="I120" s="20">
        <v>265002</v>
      </c>
    </row>
    <row r="121" spans="2:9" ht="15.75" customHeight="1" x14ac:dyDescent="0.25">
      <c r="B121" s="35"/>
      <c r="C121" s="35"/>
      <c r="D121" s="32" t="s">
        <v>128</v>
      </c>
      <c r="E121" s="33"/>
      <c r="F121" s="34"/>
      <c r="G121" s="19">
        <f t="shared" si="5"/>
        <v>8152398507</v>
      </c>
      <c r="H121" s="20">
        <v>2888815260</v>
      </c>
      <c r="I121" s="20">
        <v>5263583247</v>
      </c>
    </row>
    <row r="122" spans="2:9" ht="15.75" customHeight="1" x14ac:dyDescent="0.25">
      <c r="B122" s="35"/>
      <c r="C122" s="35"/>
      <c r="D122" s="32" t="s">
        <v>129</v>
      </c>
      <c r="E122" s="33"/>
      <c r="F122" s="34"/>
      <c r="G122" s="19">
        <f t="shared" si="5"/>
        <v>0</v>
      </c>
      <c r="H122" s="20">
        <v>0</v>
      </c>
      <c r="I122" s="20">
        <v>0</v>
      </c>
    </row>
    <row r="123" spans="2:9" x14ac:dyDescent="0.25">
      <c r="B123" s="35"/>
      <c r="C123" s="35"/>
      <c r="D123" s="32" t="s">
        <v>130</v>
      </c>
      <c r="E123" s="33"/>
      <c r="F123" s="34"/>
      <c r="G123" s="19">
        <f t="shared" si="5"/>
        <v>623452551</v>
      </c>
      <c r="H123" s="20">
        <v>431914597</v>
      </c>
      <c r="I123" s="20">
        <v>191537954</v>
      </c>
    </row>
    <row r="124" spans="2:9" s="26" customFormat="1" x14ac:dyDescent="0.25">
      <c r="B124" s="35"/>
      <c r="C124" s="35"/>
      <c r="D124" s="28" t="s">
        <v>131</v>
      </c>
      <c r="E124" s="29"/>
      <c r="F124" s="30"/>
      <c r="G124" s="22">
        <f t="shared" si="5"/>
        <v>10413263396</v>
      </c>
      <c r="H124" s="23">
        <f>SUM(H117:H123)</f>
        <v>3764186409</v>
      </c>
      <c r="I124" s="23">
        <f>SUM(I117:I123)</f>
        <v>6649076987</v>
      </c>
    </row>
    <row r="125" spans="2:9" s="10" customFormat="1" x14ac:dyDescent="0.25">
      <c r="B125" s="35"/>
      <c r="C125" s="35"/>
      <c r="D125" s="28" t="s">
        <v>132</v>
      </c>
      <c r="E125" s="29"/>
      <c r="F125" s="30"/>
      <c r="G125" s="25"/>
      <c r="H125" s="20"/>
      <c r="I125" s="20"/>
    </row>
    <row r="126" spans="2:9" ht="15.75" customHeight="1" x14ac:dyDescent="0.25">
      <c r="B126" s="35"/>
      <c r="C126" s="35"/>
      <c r="D126" s="32" t="s">
        <v>133</v>
      </c>
      <c r="E126" s="33"/>
      <c r="F126" s="34"/>
      <c r="G126" s="19">
        <f t="shared" ref="G126:G148" si="6">H126+I126</f>
        <v>281755072</v>
      </c>
      <c r="H126" s="20">
        <v>190985123</v>
      </c>
      <c r="I126" s="20">
        <v>90769949</v>
      </c>
    </row>
    <row r="127" spans="2:9" ht="15.75" customHeight="1" x14ac:dyDescent="0.25">
      <c r="B127" s="35"/>
      <c r="C127" s="35"/>
      <c r="D127" s="32" t="s">
        <v>134</v>
      </c>
      <c r="E127" s="33"/>
      <c r="F127" s="34"/>
      <c r="G127" s="19">
        <f t="shared" si="6"/>
        <v>563095722</v>
      </c>
      <c r="H127" s="20">
        <v>-377824368</v>
      </c>
      <c r="I127" s="20">
        <v>940920090</v>
      </c>
    </row>
    <row r="128" spans="2:9" ht="15.75" customHeight="1" x14ac:dyDescent="0.25">
      <c r="B128" s="35"/>
      <c r="C128" s="35"/>
      <c r="D128" s="32" t="s">
        <v>135</v>
      </c>
      <c r="E128" s="33"/>
      <c r="F128" s="34"/>
      <c r="G128" s="19">
        <f t="shared" si="6"/>
        <v>11836866</v>
      </c>
      <c r="H128" s="20">
        <v>5834077</v>
      </c>
      <c r="I128" s="20">
        <v>6002789</v>
      </c>
    </row>
    <row r="129" spans="2:9" x14ac:dyDescent="0.25">
      <c r="B129" s="35"/>
      <c r="C129" s="35"/>
      <c r="D129" s="32" t="s">
        <v>136</v>
      </c>
      <c r="E129" s="33"/>
      <c r="F129" s="34"/>
      <c r="G129" s="19">
        <f t="shared" si="6"/>
        <v>0</v>
      </c>
      <c r="H129" s="20">
        <v>0</v>
      </c>
      <c r="I129" s="20">
        <v>0</v>
      </c>
    </row>
    <row r="130" spans="2:9" x14ac:dyDescent="0.25">
      <c r="B130" s="35"/>
      <c r="C130" s="35"/>
      <c r="D130" s="32" t="s">
        <v>137</v>
      </c>
      <c r="E130" s="33"/>
      <c r="F130" s="34"/>
      <c r="G130" s="19">
        <f t="shared" si="6"/>
        <v>176882060</v>
      </c>
      <c r="H130" s="20">
        <v>175573384</v>
      </c>
      <c r="I130" s="20">
        <v>1308676</v>
      </c>
    </row>
    <row r="131" spans="2:9" s="26" customFormat="1" x14ac:dyDescent="0.25">
      <c r="B131" s="35"/>
      <c r="C131" s="35"/>
      <c r="D131" s="28" t="s">
        <v>138</v>
      </c>
      <c r="E131" s="29"/>
      <c r="F131" s="30"/>
      <c r="G131" s="22">
        <f>H131+I131</f>
        <v>1033569720</v>
      </c>
      <c r="H131" s="23">
        <f>SUM(H126:H130)</f>
        <v>-5431784</v>
      </c>
      <c r="I131" s="23">
        <f>SUM(I126:I130)</f>
        <v>1039001504</v>
      </c>
    </row>
    <row r="132" spans="2:9" s="10" customFormat="1" ht="15.75" customHeight="1" x14ac:dyDescent="0.25">
      <c r="B132" s="35"/>
      <c r="C132" s="35"/>
      <c r="D132" s="28" t="s">
        <v>139</v>
      </c>
      <c r="E132" s="29"/>
      <c r="F132" s="30"/>
      <c r="G132" s="22">
        <f t="shared" si="6"/>
        <v>2318982892</v>
      </c>
      <c r="H132" s="23">
        <f>H115+H124-H131</f>
        <v>1946539947</v>
      </c>
      <c r="I132" s="23">
        <f>I115+I124-I131</f>
        <v>372442945</v>
      </c>
    </row>
    <row r="133" spans="2:9" s="10" customFormat="1" x14ac:dyDescent="0.25">
      <c r="B133" s="35"/>
      <c r="C133" s="35"/>
      <c r="D133" s="28" t="s">
        <v>140</v>
      </c>
      <c r="E133" s="29"/>
      <c r="F133" s="30"/>
      <c r="G133" s="25"/>
      <c r="H133" s="20"/>
      <c r="I133" s="20"/>
    </row>
    <row r="134" spans="2:9" ht="15.75" customHeight="1" x14ac:dyDescent="0.25">
      <c r="B134" s="35"/>
      <c r="C134" s="35"/>
      <c r="D134" s="32" t="s">
        <v>141</v>
      </c>
      <c r="E134" s="33"/>
      <c r="F134" s="34"/>
      <c r="G134" s="19">
        <f t="shared" ref="G134:G139" si="7">H134+I134</f>
        <v>549472995</v>
      </c>
      <c r="H134" s="20">
        <v>549472995</v>
      </c>
      <c r="I134" s="20">
        <v>0</v>
      </c>
    </row>
    <row r="135" spans="2:9" ht="15.75" customHeight="1" x14ac:dyDescent="0.25">
      <c r="B135" s="35"/>
      <c r="C135" s="35"/>
      <c r="D135" s="32" t="s">
        <v>142</v>
      </c>
      <c r="E135" s="33"/>
      <c r="F135" s="34"/>
      <c r="G135" s="19">
        <f t="shared" si="7"/>
        <v>77207352</v>
      </c>
      <c r="H135" s="20">
        <v>77207352</v>
      </c>
      <c r="I135" s="20">
        <v>0</v>
      </c>
    </row>
    <row r="136" spans="2:9" ht="15.75" customHeight="1" x14ac:dyDescent="0.25">
      <c r="B136" s="35"/>
      <c r="C136" s="35"/>
      <c r="D136" s="32" t="s">
        <v>143</v>
      </c>
      <c r="E136" s="33"/>
      <c r="F136" s="34"/>
      <c r="G136" s="19">
        <f t="shared" si="7"/>
        <v>8348380</v>
      </c>
      <c r="H136" s="20">
        <v>8348380</v>
      </c>
      <c r="I136" s="20">
        <v>0</v>
      </c>
    </row>
    <row r="137" spans="2:9" x14ac:dyDescent="0.25">
      <c r="B137" s="35"/>
      <c r="C137" s="35"/>
      <c r="D137" s="32" t="s">
        <v>144</v>
      </c>
      <c r="E137" s="33"/>
      <c r="F137" s="34"/>
      <c r="G137" s="19">
        <f t="shared" si="7"/>
        <v>29798723</v>
      </c>
      <c r="H137" s="20">
        <v>29798723</v>
      </c>
      <c r="I137" s="20">
        <v>0</v>
      </c>
    </row>
    <row r="138" spans="2:9" ht="15.75" customHeight="1" x14ac:dyDescent="0.25">
      <c r="B138" s="35"/>
      <c r="C138" s="35"/>
      <c r="D138" s="32" t="s">
        <v>145</v>
      </c>
      <c r="E138" s="33"/>
      <c r="F138" s="34"/>
      <c r="G138" s="19">
        <f t="shared" si="7"/>
        <v>130214476</v>
      </c>
      <c r="H138" s="20">
        <v>130214476</v>
      </c>
      <c r="I138" s="20">
        <v>0</v>
      </c>
    </row>
    <row r="139" spans="2:9" x14ac:dyDescent="0.25">
      <c r="B139" s="35"/>
      <c r="C139" s="35"/>
      <c r="D139" s="32" t="s">
        <v>146</v>
      </c>
      <c r="E139" s="33"/>
      <c r="F139" s="34"/>
      <c r="G139" s="19">
        <f t="shared" si="7"/>
        <v>149044221</v>
      </c>
      <c r="H139" s="20">
        <v>149044221</v>
      </c>
      <c r="I139" s="20">
        <v>0</v>
      </c>
    </row>
    <row r="140" spans="2:9" ht="15.75" customHeight="1" x14ac:dyDescent="0.25">
      <c r="B140" s="35"/>
      <c r="C140" s="35"/>
      <c r="D140" s="32" t="s">
        <v>147</v>
      </c>
      <c r="E140" s="33"/>
      <c r="F140" s="34"/>
      <c r="G140" s="19">
        <f>H140+I140</f>
        <v>117223792</v>
      </c>
      <c r="H140" s="20">
        <v>117223792</v>
      </c>
      <c r="I140" s="20">
        <v>0</v>
      </c>
    </row>
    <row r="141" spans="2:9" x14ac:dyDescent="0.25">
      <c r="B141" s="35"/>
      <c r="C141" s="35"/>
      <c r="D141" s="28" t="s">
        <v>148</v>
      </c>
      <c r="E141" s="29"/>
      <c r="F141" s="30"/>
      <c r="G141" s="22">
        <f t="shared" si="6"/>
        <v>1061309939</v>
      </c>
      <c r="H141" s="23">
        <f>SUM(H134:H140)</f>
        <v>1061309939</v>
      </c>
      <c r="I141" s="23">
        <v>0</v>
      </c>
    </row>
    <row r="142" spans="2:9" s="10" customFormat="1" ht="15.75" customHeight="1" x14ac:dyDescent="0.25">
      <c r="B142" s="35"/>
      <c r="C142" s="35"/>
      <c r="D142" s="28" t="s">
        <v>149</v>
      </c>
      <c r="E142" s="29"/>
      <c r="F142" s="30"/>
      <c r="G142" s="25"/>
      <c r="H142" s="20"/>
      <c r="I142" s="20"/>
    </row>
    <row r="143" spans="2:9" s="10" customFormat="1" ht="27.75" customHeight="1" x14ac:dyDescent="0.25">
      <c r="B143" s="35"/>
      <c r="C143" s="35"/>
      <c r="D143" s="28" t="s">
        <v>150</v>
      </c>
      <c r="E143" s="29"/>
      <c r="F143" s="30"/>
      <c r="G143" s="22">
        <f t="shared" si="6"/>
        <v>1257672953</v>
      </c>
      <c r="H143" s="23">
        <f>H132-H141</f>
        <v>885230008</v>
      </c>
      <c r="I143" s="23">
        <f>I132-I141</f>
        <v>372442945</v>
      </c>
    </row>
    <row r="144" spans="2:9" x14ac:dyDescent="0.25">
      <c r="B144" s="35"/>
      <c r="C144" s="35"/>
      <c r="D144" s="32" t="s">
        <v>151</v>
      </c>
      <c r="E144" s="33"/>
      <c r="F144" s="34"/>
      <c r="G144" s="19">
        <f t="shared" si="6"/>
        <v>152536943</v>
      </c>
      <c r="H144" s="20">
        <v>152536943</v>
      </c>
      <c r="I144" s="20">
        <v>0</v>
      </c>
    </row>
    <row r="145" spans="2:9" s="10" customFormat="1" ht="15.75" customHeight="1" x14ac:dyDescent="0.25">
      <c r="B145" s="35"/>
      <c r="C145" s="35"/>
      <c r="D145" s="28" t="s">
        <v>152</v>
      </c>
      <c r="E145" s="29"/>
      <c r="F145" s="30"/>
      <c r="G145" s="22">
        <f t="shared" si="6"/>
        <v>1105136010</v>
      </c>
      <c r="H145" s="23">
        <f>H143-H144</f>
        <v>732693065</v>
      </c>
      <c r="I145" s="23">
        <f>I143-I144</f>
        <v>372442945</v>
      </c>
    </row>
    <row r="146" spans="2:9" ht="15.75" customHeight="1" x14ac:dyDescent="0.25">
      <c r="B146" s="35"/>
      <c r="C146" s="35"/>
      <c r="D146" s="32" t="s">
        <v>153</v>
      </c>
      <c r="E146" s="33"/>
      <c r="F146" s="34"/>
      <c r="G146" s="19">
        <f t="shared" si="6"/>
        <v>0</v>
      </c>
      <c r="H146" s="20">
        <v>0</v>
      </c>
      <c r="I146" s="20">
        <v>0</v>
      </c>
    </row>
    <row r="147" spans="2:9" ht="15.75" customHeight="1" x14ac:dyDescent="0.25">
      <c r="B147" s="35"/>
      <c r="C147" s="35"/>
      <c r="D147" s="32" t="s">
        <v>154</v>
      </c>
      <c r="E147" s="33"/>
      <c r="F147" s="34"/>
      <c r="G147" s="19">
        <f t="shared" si="6"/>
        <v>0</v>
      </c>
      <c r="H147" s="20">
        <v>0</v>
      </c>
      <c r="I147" s="20">
        <v>0</v>
      </c>
    </row>
    <row r="148" spans="2:9" s="10" customFormat="1" ht="15" customHeight="1" x14ac:dyDescent="0.25">
      <c r="B148" s="35"/>
      <c r="C148" s="35"/>
      <c r="D148" s="28" t="s">
        <v>155</v>
      </c>
      <c r="E148" s="29"/>
      <c r="F148" s="30"/>
      <c r="G148" s="22">
        <f t="shared" si="6"/>
        <v>1105136010</v>
      </c>
      <c r="H148" s="23">
        <f>H145+H146+H147</f>
        <v>732693065</v>
      </c>
      <c r="I148" s="23">
        <f>I145+I146+I147</f>
        <v>372442945</v>
      </c>
    </row>
    <row r="149" spans="2:9" ht="15.75" x14ac:dyDescent="0.25">
      <c r="B149" s="5"/>
    </row>
    <row r="150" spans="2:9" ht="15.75" x14ac:dyDescent="0.25">
      <c r="B150" s="6"/>
      <c r="C150" s="6"/>
    </row>
    <row r="151" spans="2:9" x14ac:dyDescent="0.25">
      <c r="B151" s="7"/>
      <c r="C151" s="7"/>
    </row>
    <row r="152" spans="2:9" ht="15.75" customHeight="1" x14ac:dyDescent="0.25">
      <c r="B152" s="31"/>
      <c r="C152" s="31"/>
      <c r="D152" s="31"/>
      <c r="E152" s="31"/>
      <c r="G152" s="11"/>
    </row>
    <row r="153" spans="2:9" ht="15.75" customHeight="1" x14ac:dyDescent="0.25">
      <c r="D153" s="8"/>
      <c r="G153" s="8"/>
    </row>
    <row r="154" spans="2:9" ht="15.75" customHeight="1" x14ac:dyDescent="0.25">
      <c r="B154" s="31"/>
      <c r="C154" s="31"/>
      <c r="D154" s="31"/>
      <c r="E154" s="31"/>
      <c r="G154" s="11"/>
    </row>
    <row r="155" spans="2:9" ht="15.75" customHeight="1" x14ac:dyDescent="0.25">
      <c r="D155" s="8"/>
    </row>
    <row r="156" spans="2:9" ht="15.75" customHeight="1" x14ac:dyDescent="0.25">
      <c r="B156" s="31"/>
      <c r="C156" s="31"/>
      <c r="D156" s="31"/>
      <c r="E156" s="31"/>
      <c r="G156" s="11"/>
    </row>
    <row r="157" spans="2:9" ht="15.75" x14ac:dyDescent="0.25">
      <c r="B157" s="9"/>
    </row>
  </sheetData>
  <mergeCells count="159">
    <mergeCell ref="D148:F148"/>
    <mergeCell ref="B152:E152"/>
    <mergeCell ref="B154:E154"/>
    <mergeCell ref="B156:E156"/>
    <mergeCell ref="D142:F142"/>
    <mergeCell ref="D143:F143"/>
    <mergeCell ref="D144:F144"/>
    <mergeCell ref="D145:F145"/>
    <mergeCell ref="D146:F146"/>
    <mergeCell ref="D147:F147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B85:C148"/>
    <mergeCell ref="D85:G85"/>
    <mergeCell ref="D86:F86"/>
    <mergeCell ref="D87:F87"/>
    <mergeCell ref="D88:F88"/>
    <mergeCell ref="D89:F89"/>
    <mergeCell ref="D90:F90"/>
    <mergeCell ref="D91:F91"/>
    <mergeCell ref="D92:F92"/>
    <mergeCell ref="D93:F93"/>
    <mergeCell ref="D80:E80"/>
    <mergeCell ref="D81:E81"/>
    <mergeCell ref="D82:E82"/>
    <mergeCell ref="D83:E83"/>
    <mergeCell ref="D84:E84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B25:C84"/>
    <mergeCell ref="D25:G25"/>
    <mergeCell ref="D26:E26"/>
    <mergeCell ref="F26:G26"/>
    <mergeCell ref="D27:E27"/>
    <mergeCell ref="F27:G27"/>
    <mergeCell ref="D28:E28"/>
    <mergeCell ref="D29:E29"/>
    <mergeCell ref="D30:E30"/>
    <mergeCell ref="D31:E31"/>
    <mergeCell ref="E19:G19"/>
    <mergeCell ref="D20:G20"/>
    <mergeCell ref="E21:G21"/>
    <mergeCell ref="E22:G22"/>
    <mergeCell ref="E23:G23"/>
    <mergeCell ref="E24:G24"/>
    <mergeCell ref="B12:C15"/>
    <mergeCell ref="D12:G12"/>
    <mergeCell ref="E13:G13"/>
    <mergeCell ref="E14:G14"/>
    <mergeCell ref="E15:G15"/>
    <mergeCell ref="B16:C24"/>
    <mergeCell ref="D16:G16"/>
    <mergeCell ref="D17:D18"/>
    <mergeCell ref="E17:G17"/>
    <mergeCell ref="E18:G18"/>
    <mergeCell ref="B7:C11"/>
    <mergeCell ref="D7:G7"/>
    <mergeCell ref="E8:G8"/>
    <mergeCell ref="E9:G9"/>
    <mergeCell ref="E10:G10"/>
    <mergeCell ref="E11:G11"/>
    <mergeCell ref="A1:G2"/>
    <mergeCell ref="B3:C6"/>
    <mergeCell ref="D3:G3"/>
    <mergeCell ref="E4:G4"/>
    <mergeCell ref="E5:G5"/>
    <mergeCell ref="E6:G6"/>
  </mergeCells>
  <hyperlinks>
    <hyperlink ref="E11" r:id="rId1" xr:uid="{C9D65540-D0F9-4992-9AFB-11E7B82078A5}"/>
  </hyperlinks>
  <pageMargins left="0" right="0" top="0" bottom="0" header="0" footer="0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 2026</vt:lpstr>
      <vt:lpstr>Q2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2026-08-07T07:23:38Z</dcterms:modified>
</cp:coreProperties>
</file>